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ameswheat/Desktop/KY CBC Regional Editor/CBC Forms Development/CBC 126/"/>
    </mc:Choice>
  </mc:AlternateContent>
  <xr:revisionPtr revIDLastSave="0" documentId="13_ncr:1_{9EC3C572-5886-0F47-B1F1-025CE9B38CC2}" xr6:coauthVersionLast="47" xr6:coauthVersionMax="47" xr10:uidLastSave="{00000000-0000-0000-0000-000000000000}"/>
  <bookViews>
    <workbookView xWindow="33800" yWindow="780" windowWidth="31300" windowHeight="23000" xr2:uid="{00000000-000D-0000-FFFF-FFFF00000000}"/>
  </bookViews>
  <sheets>
    <sheet name="Tally Worksheet" sheetId="6" r:id="rId1"/>
    <sheet name="Summary" sheetId="4" r:id="rId2"/>
    <sheet name="Time and Distance" sheetId="3" r:id="rId3"/>
    <sheet name="Participants" sheetId="7" r:id="rId4"/>
    <sheet name="CW Birds" sheetId="5" r:id="rId5"/>
  </sheets>
  <definedNames>
    <definedName name="_xlnm._FilterDatabase" localSheetId="3" hidden="1">Participants!$B$2:$E$2</definedName>
    <definedName name="_xlnm._FilterDatabase" localSheetId="0" hidden="1">'Tally Worksheet'!$A$1:$N$137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56" i="6" l="1"/>
  <c r="N157" i="6"/>
  <c r="N149" i="6" l="1"/>
  <c r="N150" i="6"/>
  <c r="N151" i="6"/>
  <c r="N152" i="6"/>
  <c r="N153" i="6"/>
  <c r="N154" i="6"/>
  <c r="N155" i="6"/>
  <c r="I26" i="3"/>
  <c r="I25" i="3"/>
  <c r="I24" i="3"/>
  <c r="I23" i="3"/>
  <c r="I22" i="3"/>
  <c r="I21" i="3"/>
  <c r="I20" i="3"/>
  <c r="I19" i="3"/>
  <c r="I18" i="3"/>
  <c r="I17" i="3"/>
  <c r="E26" i="3"/>
  <c r="E25" i="3"/>
  <c r="E24" i="3"/>
  <c r="E23" i="3"/>
  <c r="E22" i="3"/>
  <c r="E21" i="3"/>
  <c r="E20" i="3"/>
  <c r="E19" i="3"/>
  <c r="E18" i="3"/>
  <c r="E17" i="3"/>
  <c r="A26" i="3"/>
  <c r="A25" i="3"/>
  <c r="A24" i="3"/>
  <c r="A23" i="3"/>
  <c r="A22" i="3"/>
  <c r="A21" i="3"/>
  <c r="A20" i="3"/>
  <c r="A19" i="3"/>
  <c r="A18" i="3"/>
  <c r="A17" i="3"/>
  <c r="A12" i="3"/>
  <c r="A11" i="3"/>
  <c r="A10" i="3"/>
  <c r="A9" i="3"/>
  <c r="A8" i="3"/>
  <c r="A7" i="3"/>
  <c r="A6" i="3"/>
  <c r="A5" i="3"/>
  <c r="A4" i="3"/>
  <c r="A3" i="3"/>
  <c r="A11" i="4"/>
  <c r="A10" i="4"/>
  <c r="A9" i="4"/>
  <c r="A8" i="4"/>
  <c r="A7" i="4"/>
  <c r="A6" i="4"/>
  <c r="A5" i="4"/>
  <c r="A4" i="4"/>
  <c r="A3" i="4"/>
  <c r="A2" i="4"/>
  <c r="N80" i="6"/>
  <c r="M158" i="6" l="1"/>
  <c r="L158" i="6"/>
  <c r="K158" i="6"/>
  <c r="J158" i="6"/>
  <c r="I158" i="6"/>
  <c r="H158" i="6"/>
  <c r="G158" i="6"/>
  <c r="F158" i="6"/>
  <c r="E158" i="6"/>
  <c r="D158" i="6"/>
  <c r="N148" i="6"/>
  <c r="N147" i="6"/>
  <c r="N146" i="6"/>
  <c r="N145" i="6"/>
  <c r="N144" i="6"/>
  <c r="N143" i="6"/>
  <c r="N142" i="6"/>
  <c r="N141" i="6"/>
  <c r="N140" i="6"/>
  <c r="M139" i="6"/>
  <c r="L139" i="6"/>
  <c r="K139" i="6"/>
  <c r="J139" i="6"/>
  <c r="I139" i="6"/>
  <c r="H139" i="6"/>
  <c r="G139" i="6"/>
  <c r="F139" i="6"/>
  <c r="E139" i="6"/>
  <c r="D139" i="6"/>
  <c r="M137" i="6"/>
  <c r="B11" i="4" s="1"/>
  <c r="L137" i="6"/>
  <c r="B10" i="4" s="1"/>
  <c r="K137" i="6"/>
  <c r="B9" i="4" s="1"/>
  <c r="J137" i="6"/>
  <c r="B8" i="4" s="1"/>
  <c r="I137" i="6"/>
  <c r="B7" i="4" s="1"/>
  <c r="H137" i="6"/>
  <c r="B6" i="4" s="1"/>
  <c r="G137" i="6"/>
  <c r="B5" i="4" s="1"/>
  <c r="F137" i="6"/>
  <c r="B4" i="4" s="1"/>
  <c r="E137" i="6"/>
  <c r="B3" i="4" s="1"/>
  <c r="D137" i="6"/>
  <c r="B2" i="4" s="1"/>
  <c r="M136" i="6"/>
  <c r="C11" i="4" s="1"/>
  <c r="L136" i="6"/>
  <c r="C10" i="4" s="1"/>
  <c r="K136" i="6"/>
  <c r="C9" i="4" s="1"/>
  <c r="J136" i="6"/>
  <c r="C8" i="4" s="1"/>
  <c r="I136" i="6"/>
  <c r="C7" i="4" s="1"/>
  <c r="H136" i="6"/>
  <c r="C6" i="4" s="1"/>
  <c r="G136" i="6"/>
  <c r="C5" i="4" s="1"/>
  <c r="F136" i="6"/>
  <c r="C4" i="4" s="1"/>
  <c r="E136" i="6"/>
  <c r="C3" i="4" s="1"/>
  <c r="D136" i="6"/>
  <c r="C2" i="4" s="1"/>
  <c r="N135" i="6"/>
  <c r="N134" i="6"/>
  <c r="N133" i="6"/>
  <c r="N132" i="6"/>
  <c r="N131" i="6"/>
  <c r="N130" i="6"/>
  <c r="N129" i="6"/>
  <c r="N128" i="6"/>
  <c r="N127" i="6"/>
  <c r="N126" i="6"/>
  <c r="N99" i="6"/>
  <c r="N104" i="6"/>
  <c r="N103" i="6"/>
  <c r="N102" i="6"/>
  <c r="N101" i="6"/>
  <c r="N119" i="6"/>
  <c r="N122" i="6"/>
  <c r="N121" i="6"/>
  <c r="N120" i="6"/>
  <c r="N117" i="6"/>
  <c r="N118" i="6"/>
  <c r="N116" i="6"/>
  <c r="N115" i="6"/>
  <c r="N114" i="6"/>
  <c r="N113" i="6"/>
  <c r="N112" i="6"/>
  <c r="N111" i="6"/>
  <c r="N110" i="6"/>
  <c r="N109" i="6"/>
  <c r="N107" i="6"/>
  <c r="N106" i="6"/>
  <c r="N108" i="6"/>
  <c r="N125" i="6"/>
  <c r="N124" i="6"/>
  <c r="N123" i="6"/>
  <c r="N105" i="6"/>
  <c r="N98" i="6"/>
  <c r="N100" i="6"/>
  <c r="N92" i="6"/>
  <c r="N94" i="6"/>
  <c r="N93" i="6"/>
  <c r="N97" i="6"/>
  <c r="N96" i="6"/>
  <c r="N95" i="6"/>
  <c r="N84" i="6"/>
  <c r="N85" i="6"/>
  <c r="N91" i="6"/>
  <c r="N90" i="6"/>
  <c r="N89" i="6"/>
  <c r="N88" i="6"/>
  <c r="N86" i="6"/>
  <c r="N87" i="6"/>
  <c r="N82" i="6"/>
  <c r="N81" i="6"/>
  <c r="N83" i="6"/>
  <c r="N79" i="6"/>
  <c r="N78" i="6"/>
  <c r="N77" i="6"/>
  <c r="N76" i="6"/>
  <c r="N75" i="6"/>
  <c r="N74" i="6"/>
  <c r="N73" i="6"/>
  <c r="N71" i="6"/>
  <c r="N72" i="6"/>
  <c r="N70" i="6"/>
  <c r="N69" i="6"/>
  <c r="N66" i="6"/>
  <c r="N68" i="6"/>
  <c r="N67" i="6"/>
  <c r="N65" i="6"/>
  <c r="N64" i="6"/>
  <c r="N63" i="6"/>
  <c r="N62" i="6"/>
  <c r="N61" i="6"/>
  <c r="N60" i="6"/>
  <c r="N34" i="6"/>
  <c r="N33" i="6"/>
  <c r="N32" i="6"/>
  <c r="N46" i="6"/>
  <c r="N45" i="6"/>
  <c r="N44" i="6"/>
  <c r="N43" i="6"/>
  <c r="N42" i="6"/>
  <c r="N38" i="6"/>
  <c r="N39" i="6"/>
  <c r="N41" i="6"/>
  <c r="N40" i="6"/>
  <c r="N37" i="6"/>
  <c r="N36" i="6"/>
  <c r="N35" i="6"/>
  <c r="N59" i="6"/>
  <c r="N58" i="6"/>
  <c r="N57" i="6"/>
  <c r="N56" i="6"/>
  <c r="N55" i="6"/>
  <c r="N54" i="6"/>
  <c r="N53" i="6"/>
  <c r="N52" i="6"/>
  <c r="N50" i="6"/>
  <c r="N51" i="6"/>
  <c r="N49" i="6"/>
  <c r="N48" i="6"/>
  <c r="N31" i="6"/>
  <c r="N30" i="6"/>
  <c r="N47" i="6"/>
  <c r="N28" i="6"/>
  <c r="N29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9" i="6"/>
  <c r="N12" i="6"/>
  <c r="N13" i="6"/>
  <c r="N11" i="6"/>
  <c r="N10" i="6"/>
  <c r="N8" i="6"/>
  <c r="N7" i="6"/>
  <c r="N6" i="6"/>
  <c r="N5" i="6"/>
  <c r="N3" i="6"/>
  <c r="N2" i="6"/>
  <c r="N4" i="6"/>
  <c r="N158" i="6" l="1"/>
  <c r="N137" i="6"/>
  <c r="Q1" i="6" s="1"/>
  <c r="B12" i="4" s="1"/>
  <c r="N136" i="6"/>
  <c r="T1" i="6" s="1"/>
  <c r="C12" i="4" s="1"/>
  <c r="C27" i="3" l="1"/>
  <c r="R34" i="3" l="1"/>
  <c r="R33" i="3"/>
  <c r="R32" i="3"/>
  <c r="R31" i="3"/>
  <c r="R30" i="3"/>
  <c r="R29" i="3"/>
  <c r="R28" i="3"/>
  <c r="R27" i="3"/>
  <c r="R26" i="3"/>
  <c r="R25" i="3"/>
  <c r="R24" i="3"/>
  <c r="P15" i="3" l="1"/>
  <c r="P12" i="3"/>
  <c r="P9" i="3"/>
  <c r="P6" i="3"/>
  <c r="P3" i="3"/>
  <c r="M13" i="3"/>
  <c r="R16" i="3" s="1"/>
  <c r="N3" i="3"/>
  <c r="N4" i="3"/>
  <c r="N5" i="3"/>
  <c r="N6" i="3"/>
  <c r="N7" i="3"/>
  <c r="N8" i="3"/>
  <c r="N9" i="3"/>
  <c r="N10" i="3"/>
  <c r="N11" i="3"/>
  <c r="N12" i="3"/>
  <c r="J2" i="3"/>
  <c r="R6" i="3" s="1"/>
  <c r="K2" i="3"/>
  <c r="R9" i="3" s="1"/>
  <c r="L2" i="3"/>
  <c r="R12" i="3" s="1"/>
  <c r="M2" i="3"/>
  <c r="R15" i="3" s="1"/>
  <c r="I2" i="3"/>
  <c r="R3" i="3" s="1"/>
  <c r="I13" i="3"/>
  <c r="R4" i="3" s="1"/>
  <c r="J13" i="3"/>
  <c r="R7" i="3" s="1"/>
  <c r="K13" i="3"/>
  <c r="R10" i="3" s="1"/>
  <c r="L13" i="3"/>
  <c r="R13" i="3" s="1"/>
  <c r="B13" i="3"/>
  <c r="P4" i="3" s="1"/>
  <c r="C13" i="3"/>
  <c r="P7" i="3" s="1"/>
  <c r="D13" i="3"/>
  <c r="P10" i="3" s="1"/>
  <c r="E13" i="3"/>
  <c r="P13" i="3" s="1"/>
  <c r="F13" i="3"/>
  <c r="P16" i="3" s="1"/>
  <c r="B27" i="3"/>
  <c r="A31" i="3" s="1"/>
  <c r="R21" i="3" l="1"/>
  <c r="P21" i="3"/>
  <c r="F27" i="3" l="1"/>
  <c r="M27" i="3" l="1"/>
  <c r="M28" i="3" s="1"/>
  <c r="L27" i="3"/>
  <c r="L28" i="3" s="1"/>
  <c r="K27" i="3"/>
  <c r="J27" i="3"/>
  <c r="G27" i="3"/>
  <c r="E30" i="3" s="1"/>
  <c r="G10" i="3"/>
  <c r="G11" i="3"/>
  <c r="G3" i="3"/>
  <c r="G4" i="3"/>
  <c r="G5" i="3"/>
  <c r="G6" i="3"/>
  <c r="G7" i="3"/>
  <c r="G8" i="3"/>
  <c r="G9" i="3"/>
  <c r="G12" i="3"/>
  <c r="G13" i="3" l="1"/>
  <c r="N13" i="3"/>
  <c r="A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A Wheat</author>
  </authors>
  <commentList>
    <comment ref="C3" authorId="0" shapeId="0" xr:uid="{D41295BE-3508-444D-B5BA-017EF46623C7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4" authorId="0" shapeId="0" xr:uid="{D6B49212-4985-0A43-8402-3307B56139BC}">
      <text>
        <r>
          <rPr>
            <sz val="10"/>
            <color rgb="FF000000"/>
            <rFont val="Arial"/>
            <family val="2"/>
          </rPr>
          <t xml:space="preserve">KYAL, KYCF, KYLD, KYPV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6" authorId="0" shapeId="0" xr:uid="{813CF878-1228-BC43-9978-6E4D0B226354}">
      <text>
        <r>
          <rPr>
            <sz val="10"/>
            <color rgb="FF000000"/>
            <rFont val="Arial"/>
            <family val="2"/>
          </rPr>
          <t xml:space="preserve">KYGR, KYRA, KYSO, KYWC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28" authorId="0" shapeId="0" xr:uid="{A9EB6587-6A23-6148-8BC5-1DE92125CF78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KYAL, KYCF, KYLD, KYPV, KYSO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30" authorId="0" shapeId="0" xr:uid="{5A3E38DC-8CB4-004C-A84D-CB6F3320240E}">
      <text>
        <r>
          <rPr>
            <sz val="10"/>
            <color rgb="FF000000"/>
            <rFont val="Arial"/>
            <family val="2"/>
          </rPr>
          <t xml:space="preserve">KYAL, KYBU, KYCF, KYFA, KYLD, KYLE, KYLO, KYPV, KYWA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37" authorId="0" shapeId="0" xr:uid="{BB2D67BA-FB0E-2740-ACA8-1C94A154E183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KYBU, KYFA, KYWA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38" authorId="0" shapeId="0" xr:uid="{E42AD0F4-DA12-5244-AF41-3A5FD4680C46}">
      <text>
        <r>
          <rPr>
            <sz val="10"/>
            <color rgb="FF000000"/>
            <rFont val="Arial"/>
            <family val="2"/>
          </rPr>
          <t xml:space="preserve">KYAL, KYCF, KYLD, KYPV, KYSO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42" authorId="0" shapeId="0" xr:uid="{1DF552C3-3FF6-D84D-A872-75A665CAEA5C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43" authorId="0" shapeId="0" xr:uid="{F72684C6-E413-2548-9A08-3F6F75E9E48C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48" authorId="0" shapeId="0" xr:uid="{3E9E5592-2CBF-8048-B0A4-1966CF2D7C38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KYLO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50" authorId="0" shapeId="0" xr:uid="{E55091E6-89B8-6F4B-BD3A-8CF3A40E514C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59" authorId="0" shapeId="0" xr:uid="{A1BF768E-AFBC-404C-9906-91EECC6B0CC5}">
      <text>
        <r>
          <rPr>
            <sz val="10"/>
            <color rgb="FF000000"/>
            <rFont val="Arial"/>
            <family val="2"/>
          </rPr>
          <t xml:space="preserve">KYAL, KYCF, KYLD, KYLE, KYPV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63" authorId="0" shapeId="0" xr:uid="{01A3F10C-B28B-7A42-9F78-EB45B791F063}">
      <text>
        <r>
          <rPr>
            <sz val="10"/>
            <color rgb="FF000000"/>
            <rFont val="Arial"/>
            <family val="2"/>
          </rPr>
          <t xml:space="preserve">KYAL, KYCF, KYGR, KYLD, KYLO, KYPV, KYRA,  KYSO, KYWC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73" authorId="0" shapeId="0" xr:uid="{DEE99967-6980-A449-A470-44E8436932E7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KYLE, KYLO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74" authorId="0" shapeId="0" xr:uid="{82DF7C0B-071A-5A40-80F8-226160413EF1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KYBU, KYCC,  KYDA, KYFA, KYFR, KYHE, KYKL, KYLB, KYLE, KYLG, KYLO, KYRI, KYSH, KYWA, KYWI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76" authorId="0" shapeId="0" xr:uid="{FD78B75E-1BEB-754F-9999-79A92FCBE864}">
      <text>
        <r>
          <rPr>
            <sz val="10"/>
            <color rgb="FF000000"/>
            <rFont val="Arial"/>
            <family val="2"/>
          </rPr>
          <t xml:space="preserve">KYAL, KYBU, KYCF, KYFA, KYLD, KYLE, KYLO, KYPV, KYWA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79" authorId="0" shapeId="0" xr:uid="{C2D59C78-14D7-9944-BD1C-369DFC28E74F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88" authorId="0" shapeId="0" xr:uid="{C59102D7-6658-7245-BCE2-526AD3F50160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KYPA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104" authorId="0" shapeId="0" xr:uid="{B31BC03C-C092-9744-9250-37DB17491861}">
      <text>
        <r>
          <rPr>
            <sz val="10"/>
            <color rgb="FF000000"/>
            <rFont val="Arial"/>
            <family val="2"/>
          </rPr>
          <t xml:space="preserve">KYAL, KYBU, KYCF, KYFA, KYGR, KYLD, KYPV, KYRA,  KYSO, KYWA, KYWC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107" authorId="0" shapeId="0" xr:uid="{EA72E6E3-FB83-C842-BD54-C9CF089BAC12}">
      <text>
        <r>
          <rPr>
            <sz val="10"/>
            <color rgb="FF000000"/>
            <rFont val="Arial"/>
            <family val="2"/>
          </rPr>
          <t xml:space="preserve">KYGR, KYRA, KYSO, KYWC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121" authorId="0" shapeId="0" xr:uid="{32686F40-A8D6-E34B-9055-23E9CA8AEEE2}">
      <text>
        <r>
          <rPr>
            <b/>
            <sz val="10"/>
            <color rgb="FF000000"/>
            <rFont val="Arial"/>
            <family val="2"/>
          </rPr>
          <t>All</t>
        </r>
        <r>
          <rPr>
            <sz val="10"/>
            <color rgb="FF000000"/>
            <rFont val="Arial"/>
            <family val="2"/>
          </rPr>
          <t xml:space="preserve"> CBCs </t>
        </r>
        <r>
          <rPr>
            <b/>
            <sz val="10"/>
            <color rgb="FF000000"/>
            <rFont val="Arial"/>
            <family val="2"/>
          </rPr>
          <t>except</t>
        </r>
        <r>
          <rPr>
            <sz val="10"/>
            <color rgb="FF000000"/>
            <rFont val="Arial"/>
            <family val="2"/>
          </rPr>
          <t xml:space="preserve"> KYBC, KYCC, KYLB</t>
        </r>
        <r>
          <rPr>
            <sz val="10"/>
            <color rgb="FF000000"/>
            <rFont val="Arial"/>
            <family val="2"/>
          </rPr>
          <t xml:space="preserve"> </t>
        </r>
      </text>
    </comment>
    <comment ref="C123" authorId="0" shapeId="0" xr:uid="{761F1506-49EC-6E41-8755-29A4D6A77AE6}">
      <text>
        <r>
          <rPr>
            <sz val="10"/>
            <color rgb="FF000000"/>
            <rFont val="Arial"/>
            <family val="2"/>
          </rPr>
          <t xml:space="preserve">KYBU, KYFA, KYGR, KYRA,  KYSO, KYWA, KYWC </t>
        </r>
        <r>
          <rPr>
            <b/>
            <sz val="10"/>
            <color rgb="FF000000"/>
            <rFont val="Arial"/>
            <family val="2"/>
          </rPr>
          <t>only</t>
        </r>
        <r>
          <rPr>
            <sz val="10"/>
            <color rgb="FF000000"/>
            <rFont val="Arial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<sst xmlns="http://schemas.openxmlformats.org/spreadsheetml/2006/main" count="260" uniqueCount="226">
  <si>
    <t>Species</t>
  </si>
  <si>
    <t>Total</t>
  </si>
  <si>
    <t>Common Loon</t>
  </si>
  <si>
    <t>Total Species</t>
  </si>
  <si>
    <t>Pied-billed Grebe</t>
  </si>
  <si>
    <t>Horned Grebe</t>
  </si>
  <si>
    <t>Double-crested Cormorant</t>
  </si>
  <si>
    <t>Black Vulture</t>
  </si>
  <si>
    <t>Turkey Vulture</t>
  </si>
  <si>
    <t>Wood Duck</t>
  </si>
  <si>
    <t>American Wigeon</t>
  </si>
  <si>
    <t>Northern Shoveler</t>
  </si>
  <si>
    <t>Northern Pintail</t>
  </si>
  <si>
    <t>Ring-necked Duck</t>
  </si>
  <si>
    <t>Greater Scaup</t>
  </si>
  <si>
    <t>Hooded Merganser</t>
  </si>
  <si>
    <t>Red-breasted Merganser</t>
  </si>
  <si>
    <t>Ruddy Duck</t>
  </si>
  <si>
    <t>Bald Eagle</t>
  </si>
  <si>
    <t>Northern Harrier</t>
  </si>
  <si>
    <t>Sharp-shinned Hawk</t>
  </si>
  <si>
    <t>Cooper's Hawk</t>
  </si>
  <si>
    <t>Red-shouldered Hawk</t>
  </si>
  <si>
    <t>Red-tailed Hawk</t>
  </si>
  <si>
    <t>American Kestrel</t>
  </si>
  <si>
    <t>Peregrine Falcon</t>
  </si>
  <si>
    <t>Northern Bobwhite</t>
  </si>
  <si>
    <t>American Coot</t>
  </si>
  <si>
    <t>Least Sandpiper</t>
  </si>
  <si>
    <t>Bonaparte's Gull</t>
  </si>
  <si>
    <t>Ring-billed Gull</t>
  </si>
  <si>
    <t>Lesser Black-backed Gull</t>
  </si>
  <si>
    <t>Mourning Dove</t>
  </si>
  <si>
    <t>Barred Owl</t>
  </si>
  <si>
    <t>Belted Kingfisher</t>
  </si>
  <si>
    <t>Red-headed Woodpecker</t>
  </si>
  <si>
    <t>Red-bellied Woodpecker</t>
  </si>
  <si>
    <t>Yellow-bellied Sapsucker</t>
  </si>
  <si>
    <t>Downy Woodpecker</t>
  </si>
  <si>
    <t>Pileated Woodpecker</t>
  </si>
  <si>
    <t>Eastern Phoebe</t>
  </si>
  <si>
    <t>Loggerhead Shrike</t>
  </si>
  <si>
    <t>Blue Jay</t>
  </si>
  <si>
    <t>American Crow</t>
  </si>
  <si>
    <t>Carolina Chickadee</t>
  </si>
  <si>
    <t>Tufted Titmouse</t>
  </si>
  <si>
    <t>Carolina Wren</t>
  </si>
  <si>
    <t>Ruby-crowned Kinglet</t>
  </si>
  <si>
    <t>Eastern Bluebird</t>
  </si>
  <si>
    <t>Hermit Thrush</t>
  </si>
  <si>
    <t>American Robin</t>
  </si>
  <si>
    <t>Northern Mockingbird</t>
  </si>
  <si>
    <t>Brown Thrasher</t>
  </si>
  <si>
    <t>American Pipit</t>
  </si>
  <si>
    <t>Cedar Waxwing</t>
  </si>
  <si>
    <t>Eastern Towhee</t>
  </si>
  <si>
    <t>Field Sparrow</t>
  </si>
  <si>
    <t>Savannah Sparrow</t>
  </si>
  <si>
    <t>Fox Sparrow</t>
  </si>
  <si>
    <t>Song Sparrow</t>
  </si>
  <si>
    <t>Swamp Sparrow</t>
  </si>
  <si>
    <t>White-throated Sparrow</t>
  </si>
  <si>
    <t>White-crowned Sparrow</t>
  </si>
  <si>
    <t>Northern Cardinal</t>
  </si>
  <si>
    <t>Red-winged Blackbird</t>
  </si>
  <si>
    <t>Eastern Meadowlark</t>
  </si>
  <si>
    <t>Rusty Blackbird</t>
  </si>
  <si>
    <t>Common Grackle</t>
  </si>
  <si>
    <t>Brown-headed Cowbird</t>
  </si>
  <si>
    <t>Purple Finch</t>
  </si>
  <si>
    <t>American Goldfinch</t>
  </si>
  <si>
    <t>Total Individuals</t>
  </si>
  <si>
    <t>Group</t>
  </si>
  <si>
    <t>Wild Turkey</t>
  </si>
  <si>
    <t>Wilson's Snipe</t>
  </si>
  <si>
    <t>Eastern Screech-Owl</t>
  </si>
  <si>
    <t>Golden-crowned Kinglet</t>
  </si>
  <si>
    <t>Sandhill Crane</t>
  </si>
  <si>
    <t>Snow Goose</t>
  </si>
  <si>
    <t>American Black Duck</t>
  </si>
  <si>
    <t>Common Merganser</t>
  </si>
  <si>
    <t>Hairy Woodpecker</t>
  </si>
  <si>
    <t>Short-eared Owl</t>
  </si>
  <si>
    <t>Horned Lark</t>
  </si>
  <si>
    <t>Red-breasted Nuthatch</t>
  </si>
  <si>
    <t>White-breasted Nuthatch</t>
  </si>
  <si>
    <t>Brown Creeper</t>
  </si>
  <si>
    <t>Winter Wren</t>
  </si>
  <si>
    <t>Pine Siskin</t>
  </si>
  <si>
    <t>loon sp.</t>
  </si>
  <si>
    <t>Buteo sp.</t>
  </si>
  <si>
    <t>Canada Goose</t>
  </si>
  <si>
    <t>gull sp.</t>
  </si>
  <si>
    <t>Lesser Scaup</t>
  </si>
  <si>
    <t>Eurasian Collared-Dove</t>
  </si>
  <si>
    <t>European Starling</t>
  </si>
  <si>
    <t>House Finch</t>
  </si>
  <si>
    <t>House Sparrow</t>
  </si>
  <si>
    <t>Greater White-fronted Goose</t>
  </si>
  <si>
    <t>Mute Swan</t>
  </si>
  <si>
    <t>Common Goldeneye</t>
  </si>
  <si>
    <t>Ruffed Grouse</t>
  </si>
  <si>
    <t>Lapland Longspur</t>
  </si>
  <si>
    <t>American Tree Sparrow</t>
  </si>
  <si>
    <t>"Species" and non-countable species</t>
  </si>
  <si>
    <t>blackbird sp.</t>
  </si>
  <si>
    <t># Birders</t>
  </si>
  <si>
    <t># Parties</t>
  </si>
  <si>
    <t>Start time</t>
  </si>
  <si>
    <t>End time</t>
  </si>
  <si>
    <t>Hours</t>
  </si>
  <si>
    <t>Total Species:</t>
  </si>
  <si>
    <t>Total Individuals:</t>
  </si>
  <si>
    <t>Green-winged Teal</t>
  </si>
  <si>
    <t>Great Blue Heron</t>
  </si>
  <si>
    <t>Northern Flicker</t>
  </si>
  <si>
    <t>Yellow-rumped Warbler</t>
  </si>
  <si>
    <t>Dark-eyed Junco</t>
  </si>
  <si>
    <t>Total non-specific Individuals</t>
  </si>
  <si>
    <t>Ross's Goose</t>
  </si>
  <si>
    <t>American White Pelican</t>
  </si>
  <si>
    <t>American Woodcock</t>
  </si>
  <si>
    <t>Forster's Tern</t>
  </si>
  <si>
    <t>Rock Pigeon</t>
  </si>
  <si>
    <t>Palm Warbler</t>
  </si>
  <si>
    <t>Pine Warbler</t>
  </si>
  <si>
    <t>Chipping Sparrow</t>
  </si>
  <si>
    <t>Section Leader</t>
  </si>
  <si>
    <t>Section</t>
  </si>
  <si>
    <t>NOTES:</t>
  </si>
  <si>
    <t>Do not edit the yellow highlighted cells</t>
  </si>
  <si>
    <t>Do not edit the yellow highlighted cells or the species names</t>
  </si>
  <si>
    <t>Do not enter your Count Week birds here</t>
  </si>
  <si>
    <t>ROUNDED</t>
  </si>
  <si>
    <t>&gt;&gt;</t>
  </si>
  <si>
    <t>Format - HH:MM AM or PM</t>
  </si>
  <si>
    <t>Miles</t>
  </si>
  <si>
    <t>OWLING</t>
  </si>
  <si>
    <t>PARTY HOURS</t>
  </si>
  <si>
    <t>PARTY MILES</t>
  </si>
  <si>
    <t>HOURS ROUNDED</t>
  </si>
  <si>
    <t>MILES ROUNDED</t>
  </si>
  <si>
    <t>ON FOOT</t>
  </si>
  <si>
    <t>CAR</t>
  </si>
  <si>
    <t>BICYCLE</t>
  </si>
  <si>
    <t>BOAT</t>
  </si>
  <si>
    <t>TOTALS</t>
  </si>
  <si>
    <t>OWLING HOURS</t>
  </si>
  <si>
    <t>OWLING MILES</t>
  </si>
  <si>
    <t>FEEDER WATCHERS</t>
  </si>
  <si>
    <t>PARTICIPATION</t>
  </si>
  <si>
    <t>FEEDER HOURS</t>
  </si>
  <si>
    <t>NOTE:</t>
  </si>
  <si>
    <t>You can edit the "species" and non-countable species as needed</t>
  </si>
  <si>
    <t>HORSE/BUGGY</t>
  </si>
  <si>
    <t>Minutes to Decimal Conversion</t>
  </si>
  <si>
    <t>1 Section</t>
  </si>
  <si>
    <t>2 Section</t>
  </si>
  <si>
    <t>3 Section</t>
  </si>
  <si>
    <t>4 Section</t>
  </si>
  <si>
    <t>5 Section</t>
  </si>
  <si>
    <t>6 Section</t>
  </si>
  <si>
    <t>7 Section</t>
  </si>
  <si>
    <t>8 Section</t>
  </si>
  <si>
    <t>9 Section</t>
  </si>
  <si>
    <t>10 Section</t>
  </si>
  <si>
    <t>Leader 1</t>
  </si>
  <si>
    <t>Leader 2</t>
  </si>
  <si>
    <t>Leader 3</t>
  </si>
  <si>
    <t>Leader 4</t>
  </si>
  <si>
    <t>Leader 5</t>
  </si>
  <si>
    <t>Leader 6</t>
  </si>
  <si>
    <t>Leader 7</t>
  </si>
  <si>
    <t>Leader 8</t>
  </si>
  <si>
    <t>Leader 9</t>
  </si>
  <si>
    <t>Leader 10</t>
  </si>
  <si>
    <t>County 1</t>
  </si>
  <si>
    <t>County 2</t>
  </si>
  <si>
    <r>
      <t>2.</t>
    </r>
    <r>
      <rPr>
        <sz val="10"/>
        <color rgb="FF000000"/>
        <rFont val="Arial"/>
        <family val="2"/>
      </rPr>
      <t> Copy the list for the count week dates (</t>
    </r>
    <r>
      <rPr>
        <i/>
        <sz val="10"/>
        <color rgb="FF000000"/>
        <rFont val="Arial"/>
        <family val="2"/>
      </rPr>
      <t>3 days before and 3 days after Count Day</t>
    </r>
    <r>
      <rPr>
        <sz val="10"/>
        <color rgb="FF000000"/>
        <rFont val="Arial"/>
        <family val="2"/>
      </rPr>
      <t>)</t>
    </r>
  </si>
  <si>
    <r>
      <t>3.</t>
    </r>
    <r>
      <rPr>
        <sz val="10"/>
        <color rgb="FF000000"/>
        <rFont val="Arial"/>
        <family val="2"/>
      </rPr>
      <t> Paste here, and eliminate from this list all species seen on Count Day</t>
    </r>
  </si>
  <si>
    <r>
      <t>4.</t>
    </r>
    <r>
      <rPr>
        <sz val="10"/>
        <color rgb="FF000000"/>
        <rFont val="Arial"/>
        <family val="2"/>
      </rPr>
      <t> You may have to wait for some records to be confirmed by eBird Review Team</t>
    </r>
  </si>
  <si>
    <r>
      <t>6.</t>
    </r>
    <r>
      <rPr>
        <sz val="10"/>
        <color rgb="FF000000"/>
        <rFont val="Arial"/>
        <family val="2"/>
      </rPr>
      <t> Repeat for any other counties that are part of your count circle</t>
    </r>
  </si>
  <si>
    <t>Merlin</t>
  </si>
  <si>
    <r>
      <t>5.</t>
    </r>
    <r>
      <rPr>
        <sz val="10"/>
        <color rgb="FF000000"/>
        <rFont val="Arial"/>
        <family val="2"/>
      </rPr>
      <t> Check that each observation is </t>
    </r>
    <r>
      <rPr>
        <b/>
        <sz val="10"/>
        <color rgb="FF000000"/>
        <rFont val="Arial"/>
        <family val="2"/>
      </rPr>
      <t>inside</t>
    </r>
    <r>
      <rPr>
        <sz val="10"/>
        <color rgb="FF000000"/>
        <rFont val="Arial"/>
        <family val="2"/>
      </rPr>
      <t> your count circle; </t>
    </r>
    <r>
      <rPr>
        <b/>
        <sz val="10"/>
        <color rgb="FF000000"/>
        <rFont val="Arial"/>
        <family val="2"/>
      </rPr>
      <t>remaining species are your CW birds</t>
    </r>
  </si>
  <si>
    <t>Fish Crow</t>
  </si>
  <si>
    <t>Count</t>
  </si>
  <si>
    <t>Date</t>
  </si>
  <si>
    <t>Observer</t>
  </si>
  <si>
    <t>Location</t>
  </si>
  <si>
    <t>John Q. Sixpack</t>
  </si>
  <si>
    <t>Your local hotspot name</t>
  </si>
  <si>
    <r>
      <t>1.</t>
    </r>
    <r>
      <rPr>
        <sz val="10"/>
        <color rgb="FF000000"/>
        <rFont val="Arial"/>
        <family val="2"/>
      </rPr>
      <t xml:space="preserve"> Go to your local county eBird page </t>
    </r>
    <r>
      <rPr>
        <b/>
        <sz val="10"/>
        <color rgb="FF000000"/>
        <rFont val="Arial"/>
        <family val="2"/>
      </rPr>
      <t>after</t>
    </r>
    <r>
      <rPr>
        <sz val="10"/>
        <color rgb="FF000000"/>
        <rFont val="Arial"/>
        <family val="2"/>
      </rPr>
      <t> count week closes (midnight of day 7)</t>
    </r>
  </si>
  <si>
    <t>*Note: You can do this in two halves; on the night of Count Day you can check for the first half of Count Week</t>
  </si>
  <si>
    <t>NAS</t>
  </si>
  <si>
    <t>eBird 2024</t>
  </si>
  <si>
    <t>Cackling/Canada Goose</t>
  </si>
  <si>
    <t>Mallard/American Black Duck</t>
  </si>
  <si>
    <t>dabbling duck sp.</t>
  </si>
  <si>
    <t>Aythya sp.</t>
  </si>
  <si>
    <t>scoter sp.</t>
  </si>
  <si>
    <t>Common/Red-breasted Merganser</t>
  </si>
  <si>
    <t>peep sp.</t>
  </si>
  <si>
    <t>Larus sp.</t>
  </si>
  <si>
    <t>Sharp-shinned/Cooper's Hawk</t>
  </si>
  <si>
    <t>House/Purple Finch</t>
  </si>
  <si>
    <t>new world sparrow sp.</t>
  </si>
  <si>
    <t>new world warbler sp.</t>
  </si>
  <si>
    <t>Gadwall</t>
  </si>
  <si>
    <t>Mallard</t>
  </si>
  <si>
    <t>Canvasback</t>
  </si>
  <si>
    <t>Redhead</t>
  </si>
  <si>
    <t>Bufflehead</t>
  </si>
  <si>
    <t>Killdeer</t>
  </si>
  <si>
    <t>Dunlin</t>
  </si>
  <si>
    <t>American Herring Gull</t>
  </si>
  <si>
    <t>Black-crowned Night Heron</t>
  </si>
  <si>
    <t>American Barn Owl</t>
  </si>
  <si>
    <t>Great Horned</t>
  </si>
  <si>
    <t>Northern House Wren</t>
  </si>
  <si>
    <t>Email</t>
  </si>
  <si>
    <t>City</t>
  </si>
  <si>
    <t>ST</t>
  </si>
  <si>
    <t>PARTY HOURS (Daylight only)</t>
  </si>
  <si>
    <t>PARTY MILES  (Daylight only)</t>
  </si>
  <si>
    <t>Name (Last, first)</t>
  </si>
  <si>
    <t>Orange-crowned Warbler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</si>
</sst>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E9B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3" fontId="2" fillId="0" borderId="1" xfId="0" applyNumberFormat="1" applyFont="1" applyBorder="1" applyAlignment="1" applyProtection="1">
      <alignment horizontal="center"/>
      <protection locked="0"/>
    </xf>
    <xf numFmtId="15" fontId="0" fillId="0" borderId="0" xfId="0" applyNumberFormat="1"/>
    <xf numFmtId="0" fontId="5" fillId="3" borderId="0" xfId="0" applyFont="1" applyFill="1" applyAlignment="1">
      <alignment horizontal="left"/>
    </xf>
    <xf numFmtId="0" fontId="15" fillId="0" borderId="0" xfId="0" applyFont="1"/>
    <xf numFmtId="0" fontId="5" fillId="3" borderId="0" xfId="0" applyFont="1" applyFill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4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8" fontId="2" fillId="0" borderId="0" xfId="0" applyNumberFormat="1" applyFont="1" applyAlignment="1" applyProtection="1">
      <alignment horizontal="center"/>
      <protection locked="0"/>
    </xf>
    <xf numFmtId="0" fontId="2" fillId="3" borderId="0" xfId="0" applyFont="1" applyFill="1"/>
    <xf numFmtId="0" fontId="5" fillId="10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10" fillId="0" borderId="0" xfId="0" applyFont="1"/>
    <xf numFmtId="2" fontId="5" fillId="4" borderId="0" xfId="0" applyNumberFormat="1" applyFont="1" applyFill="1" applyAlignment="1">
      <alignment horizontal="center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11" borderId="0" xfId="0" applyFont="1" applyFill="1" applyAlignment="1">
      <alignment horizontal="left"/>
    </xf>
    <xf numFmtId="0" fontId="5" fillId="1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8" borderId="0" xfId="0" applyNumberFormat="1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" fontId="5" fillId="11" borderId="0" xfId="0" applyNumberFormat="1" applyFont="1" applyFill="1" applyAlignment="1">
      <alignment horizontal="center"/>
    </xf>
    <xf numFmtId="2" fontId="5" fillId="11" borderId="0" xfId="0" applyNumberFormat="1" applyFont="1" applyFill="1" applyAlignment="1">
      <alignment horizontal="center"/>
    </xf>
    <xf numFmtId="1" fontId="5" fillId="12" borderId="0" xfId="0" applyNumberFormat="1" applyFont="1" applyFill="1" applyAlignment="1">
      <alignment horizontal="center"/>
    </xf>
    <xf numFmtId="18" fontId="5" fillId="12" borderId="0" xfId="0" applyNumberFormat="1" applyFont="1" applyFill="1" applyAlignment="1">
      <alignment horizontal="center"/>
    </xf>
    <xf numFmtId="164" fontId="5" fillId="10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left"/>
    </xf>
    <xf numFmtId="2" fontId="2" fillId="0" borderId="0" xfId="0" applyNumberFormat="1" applyFont="1"/>
    <xf numFmtId="0" fontId="13" fillId="0" borderId="0" xfId="0" applyFont="1"/>
    <xf numFmtId="3" fontId="5" fillId="3" borderId="0" xfId="0" applyNumberFormat="1" applyFont="1" applyFill="1" applyAlignment="1">
      <alignment horizontal="center"/>
    </xf>
    <xf numFmtId="0" fontId="5" fillId="3" borderId="1" xfId="0" applyFont="1" applyFill="1" applyBorder="1"/>
    <xf numFmtId="0" fontId="11" fillId="0" borderId="0" xfId="0" applyFont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7" fillId="0" borderId="0" xfId="0" applyFont="1"/>
    <xf numFmtId="0" fontId="17" fillId="13" borderId="0" xfId="0" applyFont="1" applyFill="1"/>
    <xf numFmtId="0" fontId="11" fillId="0" borderId="0" xfId="0" applyFont="1" applyAlignment="1">
      <alignment horizontal="center"/>
    </xf>
    <xf numFmtId="0" fontId="15" fillId="14" borderId="0" xfId="0" applyFont="1" applyFill="1"/>
    <xf numFmtId="0" fontId="0" fillId="14" borderId="0" xfId="0" applyFill="1"/>
    <xf numFmtId="15" fontId="0" fillId="14" borderId="0" xfId="0" applyNumberFormat="1" applyFill="1"/>
    <xf numFmtId="0" fontId="18" fillId="4" borderId="0" xfId="0" applyFont="1" applyFill="1"/>
    <xf numFmtId="0" fontId="5" fillId="10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11" borderId="0" xfId="0" applyFont="1" applyFill="1" applyAlignment="1">
      <alignment horizontal="left"/>
    </xf>
    <xf numFmtId="0" fontId="5" fillId="12" borderId="0" xfId="0" applyFont="1" applyFill="1" applyAlignment="1">
      <alignment horizontal="center"/>
    </xf>
    <xf numFmtId="0" fontId="2" fillId="15" borderId="0" xfId="0" applyFont="1" applyFill="1"/>
    <xf numFmtId="0" fontId="11" fillId="15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CAE4-0093-0849-B1A5-BDDD217994FE}">
  <dimension ref="A1:T162"/>
  <sheetViews>
    <sheetView tabSelected="1" zoomScale="120" zoomScaleNormal="12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ColWidth="8.83203125" defaultRowHeight="15" x14ac:dyDescent="0.2"/>
  <cols>
    <col min="1" max="2" width="8.83203125" style="13" hidden="1" customWidth="1"/>
    <col min="3" max="3" width="31.6640625" style="2" bestFit="1" customWidth="1"/>
    <col min="4" max="14" width="12.5" style="2" customWidth="1"/>
    <col min="15" max="15" width="4.1640625" style="2" customWidth="1"/>
    <col min="16" max="16" width="11.83203125" style="2" bestFit="1" customWidth="1"/>
    <col min="17" max="17" width="8.33203125" style="2" customWidth="1"/>
    <col min="18" max="18" width="4.1640625" style="2" customWidth="1"/>
    <col min="19" max="19" width="14.1640625" style="2" bestFit="1" customWidth="1"/>
    <col min="20" max="20" width="8.33203125" style="2" customWidth="1"/>
    <col min="21" max="16384" width="8.83203125" style="2"/>
  </cols>
  <sheetData>
    <row r="1" spans="1:20" x14ac:dyDescent="0.2">
      <c r="A1" s="13" t="s">
        <v>194</v>
      </c>
      <c r="B1" s="13" t="s">
        <v>193</v>
      </c>
      <c r="C1" s="56" t="s">
        <v>0</v>
      </c>
      <c r="D1" s="17" t="s">
        <v>156</v>
      </c>
      <c r="E1" s="17" t="s">
        <v>157</v>
      </c>
      <c r="F1" s="17" t="s">
        <v>158</v>
      </c>
      <c r="G1" s="17" t="s">
        <v>159</v>
      </c>
      <c r="H1" s="17" t="s">
        <v>160</v>
      </c>
      <c r="I1" s="17" t="s">
        <v>161</v>
      </c>
      <c r="J1" s="17" t="s">
        <v>162</v>
      </c>
      <c r="K1" s="17" t="s">
        <v>163</v>
      </c>
      <c r="L1" s="17" t="s">
        <v>164</v>
      </c>
      <c r="M1" s="17" t="s">
        <v>165</v>
      </c>
      <c r="N1" s="58" t="s">
        <v>1</v>
      </c>
      <c r="P1" s="58" t="s">
        <v>111</v>
      </c>
      <c r="Q1" s="4">
        <f>N137</f>
        <v>0</v>
      </c>
      <c r="S1" s="58" t="s">
        <v>112</v>
      </c>
      <c r="T1" s="11">
        <f>SUM(N136,N158)</f>
        <v>0</v>
      </c>
    </row>
    <row r="2" spans="1:20" x14ac:dyDescent="0.2">
      <c r="A2" s="63">
        <v>1</v>
      </c>
      <c r="B2" s="63">
        <v>2</v>
      </c>
      <c r="C2" s="1" t="s">
        <v>78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11">
        <f t="shared" ref="N2:N33" si="0">SUM(D2:M2)</f>
        <v>0</v>
      </c>
    </row>
    <row r="3" spans="1:20" x14ac:dyDescent="0.2">
      <c r="A3" s="63">
        <v>2</v>
      </c>
      <c r="B3" s="63">
        <v>3</v>
      </c>
      <c r="C3" s="73" t="s">
        <v>119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11">
        <f t="shared" si="0"/>
        <v>0</v>
      </c>
      <c r="P3" s="3" t="s">
        <v>129</v>
      </c>
    </row>
    <row r="4" spans="1:20" x14ac:dyDescent="0.2">
      <c r="A4" s="63">
        <v>3</v>
      </c>
      <c r="B4" s="63">
        <v>1</v>
      </c>
      <c r="C4" s="73" t="s">
        <v>98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11">
        <f t="shared" si="0"/>
        <v>0</v>
      </c>
      <c r="P4" s="12" t="s">
        <v>131</v>
      </c>
    </row>
    <row r="5" spans="1:20" x14ac:dyDescent="0.2">
      <c r="A5" s="63">
        <v>4</v>
      </c>
      <c r="B5" s="63">
        <v>4</v>
      </c>
      <c r="C5" s="1" t="s">
        <v>91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1">
        <f t="shared" si="0"/>
        <v>0</v>
      </c>
      <c r="P5" s="12" t="s">
        <v>132</v>
      </c>
    </row>
    <row r="6" spans="1:20" x14ac:dyDescent="0.2">
      <c r="A6" s="63">
        <v>5</v>
      </c>
      <c r="B6" s="63">
        <v>5</v>
      </c>
      <c r="C6" s="73" t="s">
        <v>99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1">
        <f t="shared" si="0"/>
        <v>0</v>
      </c>
    </row>
    <row r="7" spans="1:20" x14ac:dyDescent="0.2">
      <c r="A7" s="63">
        <v>6</v>
      </c>
      <c r="B7" s="63">
        <v>6</v>
      </c>
      <c r="C7" s="1" t="s">
        <v>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1">
        <f t="shared" si="0"/>
        <v>0</v>
      </c>
    </row>
    <row r="8" spans="1:20" x14ac:dyDescent="0.2">
      <c r="A8" s="63">
        <v>7</v>
      </c>
      <c r="B8" s="63">
        <v>7</v>
      </c>
      <c r="C8" s="1" t="s">
        <v>11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1">
        <f t="shared" si="0"/>
        <v>0</v>
      </c>
    </row>
    <row r="9" spans="1:20" x14ac:dyDescent="0.2">
      <c r="A9" s="63">
        <v>8</v>
      </c>
      <c r="B9" s="63">
        <v>12</v>
      </c>
      <c r="C9" s="1" t="s">
        <v>207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1">
        <f t="shared" si="0"/>
        <v>0</v>
      </c>
    </row>
    <row r="10" spans="1:20" x14ac:dyDescent="0.2">
      <c r="A10" s="63">
        <v>9</v>
      </c>
      <c r="B10" s="63">
        <v>8</v>
      </c>
      <c r="C10" s="1" t="s">
        <v>10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1">
        <f t="shared" si="0"/>
        <v>0</v>
      </c>
    </row>
    <row r="11" spans="1:20" x14ac:dyDescent="0.2">
      <c r="A11" s="63">
        <v>10</v>
      </c>
      <c r="B11" s="63">
        <v>9</v>
      </c>
      <c r="C11" s="1" t="s">
        <v>208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1">
        <f t="shared" si="0"/>
        <v>0</v>
      </c>
    </row>
    <row r="12" spans="1:20" x14ac:dyDescent="0.2">
      <c r="A12" s="63">
        <v>11</v>
      </c>
      <c r="B12" s="63">
        <v>11</v>
      </c>
      <c r="C12" s="57" t="s">
        <v>79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1">
        <f t="shared" si="0"/>
        <v>0</v>
      </c>
    </row>
    <row r="13" spans="1:20" x14ac:dyDescent="0.2">
      <c r="A13" s="63">
        <v>12</v>
      </c>
      <c r="B13" s="63">
        <v>10</v>
      </c>
      <c r="C13" s="57" t="s">
        <v>12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1">
        <f t="shared" si="0"/>
        <v>0</v>
      </c>
    </row>
    <row r="14" spans="1:20" x14ac:dyDescent="0.2">
      <c r="A14" s="63">
        <v>13</v>
      </c>
      <c r="B14" s="63">
        <v>13</v>
      </c>
      <c r="C14" s="57" t="s">
        <v>113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1">
        <f t="shared" si="0"/>
        <v>0</v>
      </c>
    </row>
    <row r="15" spans="1:20" x14ac:dyDescent="0.2">
      <c r="A15" s="63">
        <v>14</v>
      </c>
      <c r="B15" s="63">
        <v>14</v>
      </c>
      <c r="C15" s="57" t="s">
        <v>209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1">
        <f t="shared" si="0"/>
        <v>0</v>
      </c>
    </row>
    <row r="16" spans="1:20" x14ac:dyDescent="0.2">
      <c r="A16" s="63">
        <v>15</v>
      </c>
      <c r="B16" s="63">
        <v>15</v>
      </c>
      <c r="C16" s="57" t="s">
        <v>210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1">
        <f t="shared" si="0"/>
        <v>0</v>
      </c>
    </row>
    <row r="17" spans="1:14" x14ac:dyDescent="0.2">
      <c r="A17" s="63">
        <v>16</v>
      </c>
      <c r="B17" s="63">
        <v>16</v>
      </c>
      <c r="C17" s="57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1">
        <f t="shared" si="0"/>
        <v>0</v>
      </c>
    </row>
    <row r="18" spans="1:14" x14ac:dyDescent="0.2">
      <c r="A18" s="63">
        <v>17</v>
      </c>
      <c r="B18" s="63">
        <v>17</v>
      </c>
      <c r="C18" s="57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1">
        <f t="shared" si="0"/>
        <v>0</v>
      </c>
    </row>
    <row r="19" spans="1:14" x14ac:dyDescent="0.2">
      <c r="A19" s="63">
        <v>18</v>
      </c>
      <c r="B19" s="63">
        <v>18</v>
      </c>
      <c r="C19" s="57" t="s">
        <v>93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1">
        <f t="shared" si="0"/>
        <v>0</v>
      </c>
    </row>
    <row r="20" spans="1:14" x14ac:dyDescent="0.2">
      <c r="A20" s="63">
        <v>19</v>
      </c>
      <c r="B20" s="63">
        <v>19</v>
      </c>
      <c r="C20" s="57" t="s">
        <v>211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1">
        <f t="shared" si="0"/>
        <v>0</v>
      </c>
    </row>
    <row r="21" spans="1:14" x14ac:dyDescent="0.2">
      <c r="A21" s="63">
        <v>20</v>
      </c>
      <c r="B21" s="63">
        <v>20</v>
      </c>
      <c r="C21" s="57" t="s">
        <v>100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1">
        <f t="shared" si="0"/>
        <v>0</v>
      </c>
    </row>
    <row r="22" spans="1:14" x14ac:dyDescent="0.2">
      <c r="A22" s="63">
        <v>21</v>
      </c>
      <c r="B22" s="63">
        <v>21</v>
      </c>
      <c r="C22" s="57" t="s">
        <v>15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1">
        <f t="shared" si="0"/>
        <v>0</v>
      </c>
    </row>
    <row r="23" spans="1:14" x14ac:dyDescent="0.2">
      <c r="A23" s="63">
        <v>22</v>
      </c>
      <c r="B23" s="63">
        <v>22</v>
      </c>
      <c r="C23" s="57" t="s">
        <v>80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1">
        <f t="shared" si="0"/>
        <v>0</v>
      </c>
    </row>
    <row r="24" spans="1:14" x14ac:dyDescent="0.2">
      <c r="A24" s="63">
        <v>23</v>
      </c>
      <c r="B24" s="63">
        <v>23</v>
      </c>
      <c r="C24" s="57" t="s">
        <v>16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1">
        <f t="shared" si="0"/>
        <v>0</v>
      </c>
    </row>
    <row r="25" spans="1:14" x14ac:dyDescent="0.2">
      <c r="A25" s="63">
        <v>24</v>
      </c>
      <c r="B25" s="63">
        <v>24</v>
      </c>
      <c r="C25" s="57" t="s">
        <v>17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1">
        <f t="shared" si="0"/>
        <v>0</v>
      </c>
    </row>
    <row r="26" spans="1:14" x14ac:dyDescent="0.2">
      <c r="A26" s="63">
        <v>25</v>
      </c>
      <c r="B26" s="63">
        <v>25</v>
      </c>
      <c r="C26" s="57" t="s">
        <v>26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1">
        <f t="shared" si="0"/>
        <v>0</v>
      </c>
    </row>
    <row r="27" spans="1:14" x14ac:dyDescent="0.2">
      <c r="A27" s="63">
        <v>26</v>
      </c>
      <c r="B27" s="63">
        <v>26</v>
      </c>
      <c r="C27" s="57" t="s">
        <v>73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1">
        <f t="shared" si="0"/>
        <v>0</v>
      </c>
    </row>
    <row r="28" spans="1:14" x14ac:dyDescent="0.2">
      <c r="A28" s="63">
        <v>27</v>
      </c>
      <c r="B28" s="63">
        <v>28</v>
      </c>
      <c r="C28" s="74" t="s">
        <v>101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1">
        <f t="shared" si="0"/>
        <v>0</v>
      </c>
    </row>
    <row r="29" spans="1:14" x14ac:dyDescent="0.2">
      <c r="A29" s="63">
        <v>28</v>
      </c>
      <c r="B29" s="63">
        <v>27</v>
      </c>
      <c r="C29" s="57" t="s">
        <v>123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1">
        <f t="shared" si="0"/>
        <v>0</v>
      </c>
    </row>
    <row r="30" spans="1:14" x14ac:dyDescent="0.2">
      <c r="A30" s="63">
        <v>29</v>
      </c>
      <c r="B30" s="63">
        <v>56</v>
      </c>
      <c r="C30" s="74" t="s">
        <v>94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1">
        <f t="shared" si="0"/>
        <v>0</v>
      </c>
    </row>
    <row r="31" spans="1:14" x14ac:dyDescent="0.2">
      <c r="A31" s="63">
        <v>30</v>
      </c>
      <c r="B31" s="63">
        <v>57</v>
      </c>
      <c r="C31" s="57" t="s">
        <v>32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1">
        <f t="shared" si="0"/>
        <v>0</v>
      </c>
    </row>
    <row r="32" spans="1:14" x14ac:dyDescent="0.2">
      <c r="A32" s="63">
        <v>31</v>
      </c>
      <c r="B32" s="63">
        <v>58</v>
      </c>
      <c r="C32" s="57" t="s">
        <v>27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1">
        <f t="shared" si="0"/>
        <v>0</v>
      </c>
    </row>
    <row r="33" spans="1:15" x14ac:dyDescent="0.2">
      <c r="A33" s="63">
        <v>32</v>
      </c>
      <c r="B33" s="63">
        <v>44</v>
      </c>
      <c r="C33" s="57" t="s">
        <v>77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1">
        <f t="shared" si="0"/>
        <v>0</v>
      </c>
    </row>
    <row r="34" spans="1:15" x14ac:dyDescent="0.2">
      <c r="A34" s="63">
        <v>33</v>
      </c>
      <c r="B34" s="63">
        <v>45</v>
      </c>
      <c r="C34" s="57" t="s">
        <v>212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1">
        <f t="shared" ref="N34:N65" si="1">SUM(D34:M34)</f>
        <v>0</v>
      </c>
    </row>
    <row r="35" spans="1:15" x14ac:dyDescent="0.2">
      <c r="A35" s="63">
        <v>34</v>
      </c>
      <c r="B35" s="63">
        <v>46</v>
      </c>
      <c r="C35" s="57" t="s">
        <v>121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1">
        <f t="shared" si="1"/>
        <v>0</v>
      </c>
    </row>
    <row r="36" spans="1:15" x14ac:dyDescent="0.2">
      <c r="A36" s="63">
        <v>35</v>
      </c>
      <c r="B36" s="63">
        <v>50</v>
      </c>
      <c r="C36" s="57" t="s">
        <v>74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1">
        <f t="shared" si="1"/>
        <v>0</v>
      </c>
    </row>
    <row r="37" spans="1:15" x14ac:dyDescent="0.2">
      <c r="A37" s="63">
        <v>36</v>
      </c>
      <c r="B37" s="63">
        <v>49</v>
      </c>
      <c r="C37" s="74" t="s">
        <v>213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1">
        <f t="shared" si="1"/>
        <v>0</v>
      </c>
    </row>
    <row r="38" spans="1:15" x14ac:dyDescent="0.2">
      <c r="A38" s="63">
        <v>37</v>
      </c>
      <c r="B38" s="63">
        <v>47</v>
      </c>
      <c r="C38" s="74" t="s">
        <v>28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1">
        <f t="shared" si="1"/>
        <v>0</v>
      </c>
    </row>
    <row r="39" spans="1:15" x14ac:dyDescent="0.2">
      <c r="A39" s="63">
        <v>38</v>
      </c>
      <c r="B39" s="63">
        <v>48</v>
      </c>
      <c r="C39" s="57" t="s">
        <v>29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1">
        <f t="shared" si="1"/>
        <v>0</v>
      </c>
    </row>
    <row r="40" spans="1:15" x14ac:dyDescent="0.2">
      <c r="A40" s="63">
        <v>39</v>
      </c>
      <c r="B40" s="63">
        <v>51</v>
      </c>
      <c r="C40" s="57" t="s">
        <v>30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1">
        <f t="shared" si="1"/>
        <v>0</v>
      </c>
    </row>
    <row r="41" spans="1:15" x14ac:dyDescent="0.2">
      <c r="A41" s="63">
        <v>40</v>
      </c>
      <c r="B41" s="63">
        <v>52</v>
      </c>
      <c r="C41" s="57" t="s">
        <v>214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1">
        <f t="shared" si="1"/>
        <v>0</v>
      </c>
    </row>
    <row r="42" spans="1:15" x14ac:dyDescent="0.2">
      <c r="A42" s="63">
        <v>41</v>
      </c>
      <c r="B42" s="63">
        <v>53</v>
      </c>
      <c r="C42" s="74" t="s">
        <v>31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1">
        <f t="shared" si="1"/>
        <v>0</v>
      </c>
    </row>
    <row r="43" spans="1:15" x14ac:dyDescent="0.2">
      <c r="A43" s="63">
        <v>42</v>
      </c>
      <c r="B43" s="63">
        <v>54</v>
      </c>
      <c r="C43" s="74" t="s">
        <v>122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1">
        <f t="shared" si="1"/>
        <v>0</v>
      </c>
    </row>
    <row r="44" spans="1:15" x14ac:dyDescent="0.2">
      <c r="A44" s="63">
        <v>43</v>
      </c>
      <c r="B44" s="63">
        <v>55</v>
      </c>
      <c r="C44" s="57" t="s">
        <v>4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1">
        <f t="shared" si="1"/>
        <v>0</v>
      </c>
    </row>
    <row r="45" spans="1:15" x14ac:dyDescent="0.2">
      <c r="A45" s="63">
        <v>44</v>
      </c>
      <c r="B45" s="63">
        <v>30</v>
      </c>
      <c r="C45" s="57" t="s">
        <v>5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1">
        <f t="shared" si="1"/>
        <v>0</v>
      </c>
    </row>
    <row r="46" spans="1:15" x14ac:dyDescent="0.2">
      <c r="A46" s="63">
        <v>45</v>
      </c>
      <c r="B46" s="63">
        <v>31</v>
      </c>
      <c r="C46" s="57" t="s">
        <v>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1">
        <f t="shared" si="1"/>
        <v>0</v>
      </c>
    </row>
    <row r="47" spans="1:15" x14ac:dyDescent="0.2">
      <c r="A47" s="63">
        <v>46</v>
      </c>
      <c r="B47" s="63">
        <v>29</v>
      </c>
      <c r="C47" s="57" t="s">
        <v>6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1">
        <f t="shared" si="1"/>
        <v>0</v>
      </c>
      <c r="O47" s="13"/>
    </row>
    <row r="48" spans="1:15" x14ac:dyDescent="0.2">
      <c r="A48" s="63">
        <v>47</v>
      </c>
      <c r="B48" s="63">
        <v>32</v>
      </c>
      <c r="C48" s="74" t="s">
        <v>215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1">
        <f t="shared" si="1"/>
        <v>0</v>
      </c>
    </row>
    <row r="49" spans="1:14" x14ac:dyDescent="0.2">
      <c r="A49" s="63">
        <v>48</v>
      </c>
      <c r="B49" s="63">
        <v>35</v>
      </c>
      <c r="C49" s="57" t="s">
        <v>114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1">
        <f t="shared" si="1"/>
        <v>0</v>
      </c>
    </row>
    <row r="50" spans="1:14" x14ac:dyDescent="0.2">
      <c r="A50" s="63">
        <v>49</v>
      </c>
      <c r="B50" s="63">
        <v>34</v>
      </c>
      <c r="C50" s="74" t="s">
        <v>120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1">
        <f t="shared" si="1"/>
        <v>0</v>
      </c>
    </row>
    <row r="51" spans="1:14" x14ac:dyDescent="0.2">
      <c r="A51" s="63">
        <v>50</v>
      </c>
      <c r="B51" s="63">
        <v>33</v>
      </c>
      <c r="C51" s="57" t="s">
        <v>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1">
        <f t="shared" si="1"/>
        <v>0</v>
      </c>
    </row>
    <row r="52" spans="1:14" x14ac:dyDescent="0.2">
      <c r="A52" s="63">
        <v>51</v>
      </c>
      <c r="B52" s="63">
        <v>36</v>
      </c>
      <c r="C52" s="57" t="s">
        <v>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1">
        <f t="shared" si="1"/>
        <v>0</v>
      </c>
    </row>
    <row r="53" spans="1:14" x14ac:dyDescent="0.2">
      <c r="A53" s="63">
        <v>52</v>
      </c>
      <c r="B53" s="63">
        <v>37</v>
      </c>
      <c r="C53" s="57" t="s">
        <v>20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1">
        <f t="shared" si="1"/>
        <v>0</v>
      </c>
    </row>
    <row r="54" spans="1:14" x14ac:dyDescent="0.2">
      <c r="A54" s="63">
        <v>53</v>
      </c>
      <c r="B54" s="63">
        <v>39</v>
      </c>
      <c r="C54" s="57" t="s">
        <v>21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1">
        <f t="shared" si="1"/>
        <v>0</v>
      </c>
    </row>
    <row r="55" spans="1:14" x14ac:dyDescent="0.2">
      <c r="A55" s="63">
        <v>54</v>
      </c>
      <c r="B55" s="63">
        <v>40</v>
      </c>
      <c r="C55" s="57" t="s">
        <v>19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1">
        <f t="shared" si="1"/>
        <v>0</v>
      </c>
    </row>
    <row r="56" spans="1:14" x14ac:dyDescent="0.2">
      <c r="A56" s="63">
        <v>55</v>
      </c>
      <c r="B56" s="63">
        <v>38</v>
      </c>
      <c r="C56" s="57" t="s">
        <v>18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1">
        <f t="shared" si="1"/>
        <v>0</v>
      </c>
    </row>
    <row r="57" spans="1:14" x14ac:dyDescent="0.2">
      <c r="A57" s="63">
        <v>56</v>
      </c>
      <c r="B57" s="63">
        <v>41</v>
      </c>
      <c r="C57" s="57" t="s">
        <v>22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1">
        <f t="shared" si="1"/>
        <v>0</v>
      </c>
    </row>
    <row r="58" spans="1:14" x14ac:dyDescent="0.2">
      <c r="A58" s="63">
        <v>57</v>
      </c>
      <c r="B58" s="63">
        <v>42</v>
      </c>
      <c r="C58" s="57" t="s">
        <v>23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1">
        <f t="shared" si="1"/>
        <v>0</v>
      </c>
    </row>
    <row r="59" spans="1:14" x14ac:dyDescent="0.2">
      <c r="A59" s="63">
        <v>58</v>
      </c>
      <c r="B59" s="63">
        <v>43</v>
      </c>
      <c r="C59" s="74" t="s">
        <v>216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1">
        <f t="shared" si="1"/>
        <v>0</v>
      </c>
    </row>
    <row r="60" spans="1:14" x14ac:dyDescent="0.2">
      <c r="A60" s="63">
        <v>59</v>
      </c>
      <c r="B60" s="63">
        <v>59</v>
      </c>
      <c r="C60" s="57" t="s">
        <v>75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1">
        <f t="shared" si="1"/>
        <v>0</v>
      </c>
    </row>
    <row r="61" spans="1:14" x14ac:dyDescent="0.2">
      <c r="A61" s="63">
        <v>60</v>
      </c>
      <c r="B61" s="63">
        <v>60</v>
      </c>
      <c r="C61" s="57" t="s">
        <v>217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1">
        <f t="shared" si="1"/>
        <v>0</v>
      </c>
    </row>
    <row r="62" spans="1:14" x14ac:dyDescent="0.2">
      <c r="A62" s="63">
        <v>61</v>
      </c>
      <c r="B62" s="63">
        <v>61</v>
      </c>
      <c r="C62" s="57" t="s">
        <v>33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1">
        <f t="shared" si="1"/>
        <v>0</v>
      </c>
    </row>
    <row r="63" spans="1:14" x14ac:dyDescent="0.2">
      <c r="A63" s="63">
        <v>62</v>
      </c>
      <c r="B63" s="63">
        <v>62</v>
      </c>
      <c r="C63" s="74" t="s">
        <v>82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1">
        <f t="shared" si="1"/>
        <v>0</v>
      </c>
    </row>
    <row r="64" spans="1:14" x14ac:dyDescent="0.2">
      <c r="A64" s="63">
        <v>63</v>
      </c>
      <c r="B64" s="63">
        <v>63</v>
      </c>
      <c r="C64" s="57" t="s">
        <v>34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1">
        <f t="shared" si="1"/>
        <v>0</v>
      </c>
    </row>
    <row r="65" spans="1:15" x14ac:dyDescent="0.2">
      <c r="A65" s="63">
        <v>64</v>
      </c>
      <c r="B65" s="63">
        <v>64</v>
      </c>
      <c r="C65" s="57" t="s">
        <v>37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1">
        <f t="shared" si="1"/>
        <v>0</v>
      </c>
    </row>
    <row r="66" spans="1:15" x14ac:dyDescent="0.2">
      <c r="A66" s="63">
        <v>65</v>
      </c>
      <c r="B66" s="63">
        <v>67</v>
      </c>
      <c r="C66" s="57" t="s">
        <v>35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1">
        <f t="shared" ref="N66:N97" si="2">SUM(D66:M66)</f>
        <v>0</v>
      </c>
    </row>
    <row r="67" spans="1:15" x14ac:dyDescent="0.2">
      <c r="A67" s="63">
        <v>66</v>
      </c>
      <c r="B67" s="63">
        <v>65</v>
      </c>
      <c r="C67" s="57" t="s">
        <v>36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1">
        <f t="shared" si="2"/>
        <v>0</v>
      </c>
      <c r="O67" s="13"/>
    </row>
    <row r="68" spans="1:15" x14ac:dyDescent="0.2">
      <c r="A68" s="63">
        <v>67</v>
      </c>
      <c r="B68" s="63">
        <v>66</v>
      </c>
      <c r="C68" s="57" t="s">
        <v>38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11">
        <f t="shared" si="2"/>
        <v>0</v>
      </c>
    </row>
    <row r="69" spans="1:15" x14ac:dyDescent="0.2">
      <c r="A69" s="63">
        <v>68</v>
      </c>
      <c r="B69" s="63">
        <v>68</v>
      </c>
      <c r="C69" s="57" t="s">
        <v>81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1">
        <f t="shared" si="2"/>
        <v>0</v>
      </c>
    </row>
    <row r="70" spans="1:15" x14ac:dyDescent="0.2">
      <c r="A70" s="63">
        <v>69</v>
      </c>
      <c r="B70" s="63">
        <v>69</v>
      </c>
      <c r="C70" s="57" t="s">
        <v>39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11">
        <f t="shared" si="2"/>
        <v>0</v>
      </c>
    </row>
    <row r="71" spans="1:15" x14ac:dyDescent="0.2">
      <c r="A71" s="63">
        <v>70</v>
      </c>
      <c r="B71" s="63">
        <v>71</v>
      </c>
      <c r="C71" s="57" t="s">
        <v>115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11">
        <f t="shared" si="2"/>
        <v>0</v>
      </c>
      <c r="O71" s="13"/>
    </row>
    <row r="72" spans="1:15" x14ac:dyDescent="0.2">
      <c r="A72" s="63">
        <v>71</v>
      </c>
      <c r="B72" s="63">
        <v>70</v>
      </c>
      <c r="C72" s="57" t="s">
        <v>24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11">
        <f t="shared" si="2"/>
        <v>0</v>
      </c>
    </row>
    <row r="73" spans="1:15" x14ac:dyDescent="0.2">
      <c r="A73" s="63">
        <v>72</v>
      </c>
      <c r="B73" s="63">
        <v>72</v>
      </c>
      <c r="C73" s="74" t="s">
        <v>182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11">
        <f t="shared" si="2"/>
        <v>0</v>
      </c>
    </row>
    <row r="74" spans="1:15" x14ac:dyDescent="0.2">
      <c r="A74" s="63">
        <v>73</v>
      </c>
      <c r="B74" s="63">
        <v>73</v>
      </c>
      <c r="C74" s="74" t="s">
        <v>25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11">
        <f t="shared" si="2"/>
        <v>0</v>
      </c>
    </row>
    <row r="75" spans="1:15" x14ac:dyDescent="0.2">
      <c r="A75" s="63">
        <v>74</v>
      </c>
      <c r="B75" s="63">
        <v>74</v>
      </c>
      <c r="C75" s="57" t="s">
        <v>40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11">
        <f t="shared" si="2"/>
        <v>0</v>
      </c>
    </row>
    <row r="76" spans="1:15" x14ac:dyDescent="0.2">
      <c r="A76" s="63">
        <v>75</v>
      </c>
      <c r="B76" s="63">
        <v>75</v>
      </c>
      <c r="C76" s="74" t="s">
        <v>41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1">
        <f t="shared" si="2"/>
        <v>0</v>
      </c>
    </row>
    <row r="77" spans="1:15" x14ac:dyDescent="0.2">
      <c r="A77" s="63">
        <v>76</v>
      </c>
      <c r="B77" s="63">
        <v>76</v>
      </c>
      <c r="C77" s="57" t="s">
        <v>42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11">
        <f t="shared" si="2"/>
        <v>0</v>
      </c>
    </row>
    <row r="78" spans="1:15" x14ac:dyDescent="0.2">
      <c r="A78" s="63">
        <v>77</v>
      </c>
      <c r="B78" s="63">
        <v>77</v>
      </c>
      <c r="C78" s="57" t="s">
        <v>43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1">
        <f t="shared" si="2"/>
        <v>0</v>
      </c>
    </row>
    <row r="79" spans="1:15" x14ac:dyDescent="0.2">
      <c r="A79" s="63">
        <v>78</v>
      </c>
      <c r="B79" s="63">
        <v>78</v>
      </c>
      <c r="C79" s="74" t="s">
        <v>184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11">
        <f t="shared" si="2"/>
        <v>0</v>
      </c>
    </row>
    <row r="80" spans="1:15" x14ac:dyDescent="0.2">
      <c r="A80" s="63">
        <v>79</v>
      </c>
      <c r="B80" s="63">
        <v>79</v>
      </c>
      <c r="C80" s="57" t="s">
        <v>44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1">
        <f t="shared" si="2"/>
        <v>0</v>
      </c>
    </row>
    <row r="81" spans="1:15" x14ac:dyDescent="0.2">
      <c r="A81" s="63">
        <v>80</v>
      </c>
      <c r="B81" s="63">
        <v>81</v>
      </c>
      <c r="C81" s="57" t="s">
        <v>45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11">
        <f t="shared" si="2"/>
        <v>0</v>
      </c>
    </row>
    <row r="82" spans="1:15" x14ac:dyDescent="0.2">
      <c r="A82" s="63">
        <v>81</v>
      </c>
      <c r="B82" s="63">
        <v>82</v>
      </c>
      <c r="C82" s="57" t="s">
        <v>83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11">
        <f t="shared" si="2"/>
        <v>0</v>
      </c>
    </row>
    <row r="83" spans="1:15" x14ac:dyDescent="0.2">
      <c r="A83" s="63">
        <v>82</v>
      </c>
      <c r="B83" s="63">
        <v>80</v>
      </c>
      <c r="C83" s="57" t="s">
        <v>47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1">
        <f t="shared" si="2"/>
        <v>0</v>
      </c>
    </row>
    <row r="84" spans="1:15" x14ac:dyDescent="0.2">
      <c r="A84" s="63">
        <v>83</v>
      </c>
      <c r="B84" s="63">
        <v>90</v>
      </c>
      <c r="C84" s="57" t="s">
        <v>76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1">
        <f t="shared" si="2"/>
        <v>0</v>
      </c>
    </row>
    <row r="85" spans="1:15" x14ac:dyDescent="0.2">
      <c r="A85" s="63">
        <v>84</v>
      </c>
      <c r="B85" s="63">
        <v>89</v>
      </c>
      <c r="C85" s="57" t="s">
        <v>85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1">
        <f t="shared" si="2"/>
        <v>0</v>
      </c>
    </row>
    <row r="86" spans="1:15" x14ac:dyDescent="0.2">
      <c r="A86" s="63">
        <v>85</v>
      </c>
      <c r="B86" s="63">
        <v>84</v>
      </c>
      <c r="C86" s="57" t="s">
        <v>84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1">
        <f t="shared" si="2"/>
        <v>0</v>
      </c>
    </row>
    <row r="87" spans="1:15" x14ac:dyDescent="0.2">
      <c r="A87" s="63">
        <v>86</v>
      </c>
      <c r="B87" s="63">
        <v>83</v>
      </c>
      <c r="C87" s="57" t="s">
        <v>86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11">
        <f t="shared" si="2"/>
        <v>0</v>
      </c>
    </row>
    <row r="88" spans="1:15" x14ac:dyDescent="0.2">
      <c r="A88" s="63">
        <v>87</v>
      </c>
      <c r="B88" s="63">
        <v>85</v>
      </c>
      <c r="C88" s="74" t="s">
        <v>218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11">
        <f t="shared" si="2"/>
        <v>0</v>
      </c>
    </row>
    <row r="89" spans="1:15" x14ac:dyDescent="0.2">
      <c r="A89" s="63">
        <v>88</v>
      </c>
      <c r="B89" s="63">
        <v>86</v>
      </c>
      <c r="C89" s="57" t="s">
        <v>87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11">
        <f t="shared" si="2"/>
        <v>0</v>
      </c>
    </row>
    <row r="90" spans="1:15" x14ac:dyDescent="0.2">
      <c r="A90" s="63">
        <v>89</v>
      </c>
      <c r="B90" s="63">
        <v>87</v>
      </c>
      <c r="C90" s="57" t="s">
        <v>46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1">
        <f t="shared" si="2"/>
        <v>0</v>
      </c>
      <c r="O90" s="13"/>
    </row>
    <row r="91" spans="1:15" x14ac:dyDescent="0.2">
      <c r="A91" s="63">
        <v>90</v>
      </c>
      <c r="B91" s="63">
        <v>88</v>
      </c>
      <c r="C91" s="57" t="s">
        <v>95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11">
        <f t="shared" si="2"/>
        <v>0</v>
      </c>
    </row>
    <row r="92" spans="1:15" x14ac:dyDescent="0.2">
      <c r="A92" s="63">
        <v>91</v>
      </c>
      <c r="B92" s="63">
        <v>96</v>
      </c>
      <c r="C92" s="57" t="s">
        <v>52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1">
        <f t="shared" si="2"/>
        <v>0</v>
      </c>
    </row>
    <row r="93" spans="1:15" x14ac:dyDescent="0.2">
      <c r="A93" s="63">
        <v>92</v>
      </c>
      <c r="B93" s="63">
        <v>94</v>
      </c>
      <c r="C93" s="57" t="s">
        <v>51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11">
        <f t="shared" si="2"/>
        <v>0</v>
      </c>
    </row>
    <row r="94" spans="1:15" x14ac:dyDescent="0.2">
      <c r="A94" s="63">
        <v>93</v>
      </c>
      <c r="B94" s="63">
        <v>95</v>
      </c>
      <c r="C94" s="57" t="s">
        <v>48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1">
        <f t="shared" si="2"/>
        <v>0</v>
      </c>
    </row>
    <row r="95" spans="1:15" x14ac:dyDescent="0.2">
      <c r="A95" s="63">
        <v>94</v>
      </c>
      <c r="B95" s="63">
        <v>91</v>
      </c>
      <c r="C95" s="57" t="s">
        <v>49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1">
        <f t="shared" si="2"/>
        <v>0</v>
      </c>
      <c r="O95" s="13"/>
    </row>
    <row r="96" spans="1:15" x14ac:dyDescent="0.2">
      <c r="A96" s="63">
        <v>95</v>
      </c>
      <c r="B96" s="63">
        <v>92</v>
      </c>
      <c r="C96" s="57" t="s">
        <v>50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11">
        <f t="shared" si="2"/>
        <v>0</v>
      </c>
    </row>
    <row r="97" spans="1:15" x14ac:dyDescent="0.2">
      <c r="A97" s="63">
        <v>96</v>
      </c>
      <c r="B97" s="63">
        <v>93</v>
      </c>
      <c r="C97" s="57" t="s">
        <v>54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11">
        <f t="shared" si="2"/>
        <v>0</v>
      </c>
      <c r="O97" s="13"/>
    </row>
    <row r="98" spans="1:15" x14ac:dyDescent="0.2">
      <c r="A98" s="63">
        <v>97</v>
      </c>
      <c r="B98" s="63">
        <v>98</v>
      </c>
      <c r="C98" s="57" t="s">
        <v>97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11">
        <f t="shared" ref="N98:N128" si="3">SUM(D98:M98)</f>
        <v>0</v>
      </c>
    </row>
    <row r="99" spans="1:15" x14ac:dyDescent="0.2">
      <c r="A99" s="63">
        <v>98</v>
      </c>
      <c r="B99" s="63">
        <v>125</v>
      </c>
      <c r="C99" s="57" t="s">
        <v>53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11">
        <f t="shared" si="3"/>
        <v>0</v>
      </c>
    </row>
    <row r="100" spans="1:15" x14ac:dyDescent="0.2">
      <c r="A100" s="63">
        <v>99</v>
      </c>
      <c r="B100" s="63">
        <v>97</v>
      </c>
      <c r="C100" s="57" t="s">
        <v>96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11">
        <f t="shared" si="3"/>
        <v>0</v>
      </c>
    </row>
    <row r="101" spans="1:15" x14ac:dyDescent="0.2">
      <c r="A101" s="63">
        <v>100</v>
      </c>
      <c r="B101" s="63">
        <v>121</v>
      </c>
      <c r="C101" s="57" t="s">
        <v>69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11">
        <f t="shared" si="3"/>
        <v>0</v>
      </c>
    </row>
    <row r="102" spans="1:15" x14ac:dyDescent="0.2">
      <c r="A102" s="63">
        <v>101</v>
      </c>
      <c r="B102" s="63">
        <v>122</v>
      </c>
      <c r="C102" s="57" t="s">
        <v>88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11">
        <f t="shared" si="3"/>
        <v>0</v>
      </c>
    </row>
    <row r="103" spans="1:15" x14ac:dyDescent="0.2">
      <c r="A103" s="63">
        <v>102</v>
      </c>
      <c r="B103" s="63">
        <v>123</v>
      </c>
      <c r="C103" s="57" t="s">
        <v>70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11">
        <f t="shared" si="3"/>
        <v>0</v>
      </c>
    </row>
    <row r="104" spans="1:15" x14ac:dyDescent="0.2">
      <c r="A104" s="63">
        <v>103</v>
      </c>
      <c r="B104" s="63">
        <v>124</v>
      </c>
      <c r="C104" s="74" t="s">
        <v>102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11">
        <f t="shared" si="3"/>
        <v>0</v>
      </c>
    </row>
    <row r="105" spans="1:15" x14ac:dyDescent="0.2">
      <c r="A105" s="63">
        <v>104</v>
      </c>
      <c r="B105" s="63">
        <v>99</v>
      </c>
      <c r="C105" s="57" t="s">
        <v>126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11">
        <f t="shared" si="3"/>
        <v>0</v>
      </c>
      <c r="O105" s="13"/>
    </row>
    <row r="106" spans="1:15" x14ac:dyDescent="0.2">
      <c r="A106" s="63">
        <v>105</v>
      </c>
      <c r="B106" s="63">
        <v>104</v>
      </c>
      <c r="C106" s="57" t="s">
        <v>56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11">
        <f t="shared" si="3"/>
        <v>0</v>
      </c>
      <c r="O106" s="13"/>
    </row>
    <row r="107" spans="1:15" x14ac:dyDescent="0.2">
      <c r="A107" s="63">
        <v>106</v>
      </c>
      <c r="B107" s="63">
        <v>105</v>
      </c>
      <c r="C107" s="74" t="s">
        <v>103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11">
        <f t="shared" si="3"/>
        <v>0</v>
      </c>
    </row>
    <row r="108" spans="1:15" x14ac:dyDescent="0.2">
      <c r="A108" s="63">
        <v>107</v>
      </c>
      <c r="B108" s="63">
        <v>103</v>
      </c>
      <c r="C108" s="57" t="s">
        <v>58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11">
        <f t="shared" si="3"/>
        <v>0</v>
      </c>
    </row>
    <row r="109" spans="1:15" x14ac:dyDescent="0.2">
      <c r="A109" s="63">
        <v>108</v>
      </c>
      <c r="B109" s="63">
        <v>106</v>
      </c>
      <c r="C109" s="57" t="s">
        <v>117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11">
        <f t="shared" si="3"/>
        <v>0</v>
      </c>
    </row>
    <row r="110" spans="1:15" x14ac:dyDescent="0.2">
      <c r="A110" s="63">
        <v>109</v>
      </c>
      <c r="B110" s="63">
        <v>107</v>
      </c>
      <c r="C110" s="57" t="s">
        <v>62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11">
        <f t="shared" si="3"/>
        <v>0</v>
      </c>
    </row>
    <row r="111" spans="1:15" x14ac:dyDescent="0.2">
      <c r="A111" s="63">
        <v>110</v>
      </c>
      <c r="B111" s="63">
        <v>108</v>
      </c>
      <c r="C111" s="57" t="s">
        <v>61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11">
        <f t="shared" si="3"/>
        <v>0</v>
      </c>
    </row>
    <row r="112" spans="1:15" x14ac:dyDescent="0.2">
      <c r="A112" s="63">
        <v>111</v>
      </c>
      <c r="B112" s="63">
        <v>109</v>
      </c>
      <c r="C112" s="57" t="s">
        <v>57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11">
        <f t="shared" si="3"/>
        <v>0</v>
      </c>
    </row>
    <row r="113" spans="1:14" x14ac:dyDescent="0.2">
      <c r="A113" s="63">
        <v>112</v>
      </c>
      <c r="B113" s="63">
        <v>110</v>
      </c>
      <c r="C113" s="57" t="s">
        <v>59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11">
        <f t="shared" si="3"/>
        <v>0</v>
      </c>
    </row>
    <row r="114" spans="1:14" x14ac:dyDescent="0.2">
      <c r="A114" s="63">
        <v>113</v>
      </c>
      <c r="B114" s="63">
        <v>111</v>
      </c>
      <c r="C114" s="57" t="s">
        <v>60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11">
        <f t="shared" si="3"/>
        <v>0</v>
      </c>
    </row>
    <row r="115" spans="1:14" x14ac:dyDescent="0.2">
      <c r="A115" s="63">
        <v>114</v>
      </c>
      <c r="B115" s="63">
        <v>112</v>
      </c>
      <c r="C115" s="57" t="s">
        <v>55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11">
        <f t="shared" si="3"/>
        <v>0</v>
      </c>
    </row>
    <row r="116" spans="1:14" x14ac:dyDescent="0.2">
      <c r="A116" s="63">
        <v>115</v>
      </c>
      <c r="B116" s="63">
        <v>113</v>
      </c>
      <c r="C116" s="57" t="s">
        <v>65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11">
        <f t="shared" si="3"/>
        <v>0</v>
      </c>
    </row>
    <row r="117" spans="1:14" x14ac:dyDescent="0.2">
      <c r="A117" s="63">
        <v>116</v>
      </c>
      <c r="B117" s="63">
        <v>116</v>
      </c>
      <c r="C117" s="57" t="s">
        <v>64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11">
        <f t="shared" si="3"/>
        <v>0</v>
      </c>
    </row>
    <row r="118" spans="1:14" x14ac:dyDescent="0.2">
      <c r="A118" s="63">
        <v>117</v>
      </c>
      <c r="B118" s="63">
        <v>115</v>
      </c>
      <c r="C118" s="57" t="s">
        <v>68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11">
        <f t="shared" si="3"/>
        <v>0</v>
      </c>
    </row>
    <row r="119" spans="1:14" x14ac:dyDescent="0.2">
      <c r="A119" s="63">
        <v>118</v>
      </c>
      <c r="B119" s="63">
        <v>120</v>
      </c>
      <c r="C119" s="57" t="s">
        <v>66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11">
        <f t="shared" si="3"/>
        <v>0</v>
      </c>
    </row>
    <row r="120" spans="1:14" x14ac:dyDescent="0.2">
      <c r="A120" s="63">
        <v>119</v>
      </c>
      <c r="B120" s="63">
        <v>117</v>
      </c>
      <c r="C120" s="57" t="s">
        <v>67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11">
        <f t="shared" si="3"/>
        <v>0</v>
      </c>
    </row>
    <row r="121" spans="1:14" x14ac:dyDescent="0.2">
      <c r="A121" s="63">
        <v>120</v>
      </c>
      <c r="B121" s="63">
        <v>118</v>
      </c>
      <c r="C121" s="74" t="s">
        <v>225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11">
        <f t="shared" si="3"/>
        <v>0</v>
      </c>
    </row>
    <row r="122" spans="1:14" x14ac:dyDescent="0.2">
      <c r="A122" s="63">
        <v>121</v>
      </c>
      <c r="B122" s="63">
        <v>119</v>
      </c>
      <c r="C122" s="57" t="s">
        <v>124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11">
        <f t="shared" si="3"/>
        <v>0</v>
      </c>
    </row>
    <row r="123" spans="1:14" x14ac:dyDescent="0.2">
      <c r="A123" s="63">
        <v>122</v>
      </c>
      <c r="B123" s="63">
        <v>100</v>
      </c>
      <c r="C123" s="74" t="s">
        <v>125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11">
        <f t="shared" si="3"/>
        <v>0</v>
      </c>
    </row>
    <row r="124" spans="1:14" x14ac:dyDescent="0.2">
      <c r="A124" s="63">
        <v>123</v>
      </c>
      <c r="B124" s="63">
        <v>101</v>
      </c>
      <c r="C124" s="57" t="s">
        <v>116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11">
        <f t="shared" si="3"/>
        <v>0</v>
      </c>
    </row>
    <row r="125" spans="1:14" x14ac:dyDescent="0.2">
      <c r="A125" s="63">
        <v>124</v>
      </c>
      <c r="B125" s="63">
        <v>102</v>
      </c>
      <c r="C125" s="57" t="s">
        <v>63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11">
        <f t="shared" si="3"/>
        <v>0</v>
      </c>
    </row>
    <row r="126" spans="1:14" x14ac:dyDescent="0.2">
      <c r="B126" s="27"/>
      <c r="C126" s="14"/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11">
        <f t="shared" si="3"/>
        <v>0</v>
      </c>
    </row>
    <row r="127" spans="1:14" x14ac:dyDescent="0.2">
      <c r="C127" s="14"/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11">
        <f t="shared" si="3"/>
        <v>0</v>
      </c>
    </row>
    <row r="128" spans="1:14" x14ac:dyDescent="0.2">
      <c r="C128" s="14"/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11">
        <f t="shared" si="3"/>
        <v>0</v>
      </c>
    </row>
    <row r="129" spans="2:14" x14ac:dyDescent="0.2">
      <c r="B129" s="27"/>
      <c r="C129" s="14"/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11">
        <f t="shared" ref="N129:N136" si="4">SUM(D129:M129)</f>
        <v>0</v>
      </c>
    </row>
    <row r="130" spans="2:14" x14ac:dyDescent="0.2">
      <c r="B130" s="27"/>
      <c r="C130" s="14"/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11">
        <f t="shared" si="4"/>
        <v>0</v>
      </c>
    </row>
    <row r="131" spans="2:14" x14ac:dyDescent="0.2">
      <c r="C131" s="14"/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11">
        <f t="shared" si="4"/>
        <v>0</v>
      </c>
    </row>
    <row r="132" spans="2:14" x14ac:dyDescent="0.2">
      <c r="C132" s="14"/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11">
        <f t="shared" si="4"/>
        <v>0</v>
      </c>
    </row>
    <row r="133" spans="2:14" x14ac:dyDescent="0.2">
      <c r="B133" s="27"/>
      <c r="C133" s="14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11">
        <f t="shared" si="4"/>
        <v>0</v>
      </c>
    </row>
    <row r="134" spans="2:14" x14ac:dyDescent="0.2">
      <c r="B134" s="27"/>
      <c r="C134" s="14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11">
        <f t="shared" si="4"/>
        <v>0</v>
      </c>
    </row>
    <row r="135" spans="2:14" x14ac:dyDescent="0.2">
      <c r="C135" s="14"/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11">
        <f t="shared" si="4"/>
        <v>0</v>
      </c>
    </row>
    <row r="136" spans="2:14" x14ac:dyDescent="0.2">
      <c r="C136" s="58" t="s">
        <v>71</v>
      </c>
      <c r="D136" s="59">
        <f>SUM(D2:D135)</f>
        <v>0</v>
      </c>
      <c r="E136" s="59">
        <f>SUM(E2:E135)</f>
        <v>0</v>
      </c>
      <c r="F136" s="59">
        <f>SUM(F2:F135)</f>
        <v>0</v>
      </c>
      <c r="G136" s="59">
        <f>SUM(G2:G135)</f>
        <v>0</v>
      </c>
      <c r="H136" s="59">
        <f>SUM(H2:H135)</f>
        <v>0</v>
      </c>
      <c r="I136" s="59">
        <f>SUM(I2:I135)</f>
        <v>0</v>
      </c>
      <c r="J136" s="59">
        <f>SUM(J2:J135)</f>
        <v>0</v>
      </c>
      <c r="K136" s="59">
        <f>SUM(K2:K135)</f>
        <v>0</v>
      </c>
      <c r="L136" s="59">
        <f>SUM(L2:L135)</f>
        <v>0</v>
      </c>
      <c r="M136" s="59">
        <f>SUM(M2:M135)</f>
        <v>0</v>
      </c>
      <c r="N136" s="59">
        <f t="shared" si="4"/>
        <v>0</v>
      </c>
    </row>
    <row r="137" spans="2:14" x14ac:dyDescent="0.2">
      <c r="B137" s="27"/>
      <c r="C137" s="4" t="s">
        <v>3</v>
      </c>
      <c r="D137" s="4">
        <f>COUNTIF(D2:D135,"&gt;0")</f>
        <v>0</v>
      </c>
      <c r="E137" s="4">
        <f>COUNTIF(E2:E135,"&gt;0")</f>
        <v>0</v>
      </c>
      <c r="F137" s="4">
        <f>COUNTIF(F2:F135,"&gt;0")</f>
        <v>0</v>
      </c>
      <c r="G137" s="4">
        <f>COUNTIF(G2:G135,"&gt;0")</f>
        <v>0</v>
      </c>
      <c r="H137" s="4">
        <f>COUNTIF(H2:H135,"&gt;0")</f>
        <v>0</v>
      </c>
      <c r="I137" s="60">
        <f>COUNTIF(I2:I135,"&gt;0")</f>
        <v>0</v>
      </c>
      <c r="J137" s="4">
        <f>COUNTIF(J2:J135,"&gt;0")</f>
        <v>0</v>
      </c>
      <c r="K137" s="4">
        <f>COUNTIF(K2:K135,"&gt;0")</f>
        <v>0</v>
      </c>
      <c r="L137" s="4">
        <f>COUNTIF(L2:L135,"&gt;0")</f>
        <v>0</v>
      </c>
      <c r="M137" s="4">
        <f>COUNTIF(M2:M135,"&gt;0")</f>
        <v>0</v>
      </c>
      <c r="N137" s="4">
        <f>COUNTIF(N2:N135,"&gt;0")</f>
        <v>0</v>
      </c>
    </row>
    <row r="139" spans="2:14" x14ac:dyDescent="0.2">
      <c r="C139" s="58" t="s">
        <v>104</v>
      </c>
      <c r="D139" s="58" t="str">
        <f>D1</f>
        <v>1 Section</v>
      </c>
      <c r="E139" s="58" t="str">
        <f>E1</f>
        <v>2 Section</v>
      </c>
      <c r="F139" s="58" t="str">
        <f>F1</f>
        <v>3 Section</v>
      </c>
      <c r="G139" s="58" t="str">
        <f>G1</f>
        <v>4 Section</v>
      </c>
      <c r="H139" s="58" t="str">
        <f>H1</f>
        <v>5 Section</v>
      </c>
      <c r="I139" s="58" t="str">
        <f>I1</f>
        <v>6 Section</v>
      </c>
      <c r="J139" s="58" t="str">
        <f>J1</f>
        <v>7 Section</v>
      </c>
      <c r="K139" s="58" t="str">
        <f>K1</f>
        <v>8 Section</v>
      </c>
      <c r="L139" s="58" t="str">
        <f>L1</f>
        <v>9 Section</v>
      </c>
      <c r="M139" s="58" t="str">
        <f>M1</f>
        <v>10 Section</v>
      </c>
      <c r="N139" s="58" t="s">
        <v>1</v>
      </c>
    </row>
    <row r="140" spans="2:14" x14ac:dyDescent="0.2">
      <c r="C140" t="s">
        <v>195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11">
        <f t="shared" ref="N140:N148" si="5">SUM(D140:M140)</f>
        <v>0</v>
      </c>
    </row>
    <row r="141" spans="2:14" x14ac:dyDescent="0.2">
      <c r="C141" t="s">
        <v>196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11">
        <f t="shared" si="5"/>
        <v>0</v>
      </c>
    </row>
    <row r="142" spans="2:14" x14ac:dyDescent="0.2">
      <c r="C142" t="s">
        <v>197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11">
        <f t="shared" si="5"/>
        <v>0</v>
      </c>
    </row>
    <row r="143" spans="2:14" x14ac:dyDescent="0.2">
      <c r="C143" t="s">
        <v>198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11">
        <f t="shared" si="5"/>
        <v>0</v>
      </c>
    </row>
    <row r="144" spans="2:14" x14ac:dyDescent="0.2">
      <c r="C144" t="s">
        <v>199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11">
        <f t="shared" si="5"/>
        <v>0</v>
      </c>
    </row>
    <row r="145" spans="1:14" x14ac:dyDescent="0.2">
      <c r="C145" t="s">
        <v>200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11">
        <f t="shared" si="5"/>
        <v>0</v>
      </c>
    </row>
    <row r="146" spans="1:14" x14ac:dyDescent="0.2">
      <c r="C146" t="s">
        <v>201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11">
        <f t="shared" si="5"/>
        <v>0</v>
      </c>
    </row>
    <row r="147" spans="1:14" x14ac:dyDescent="0.2">
      <c r="C147" t="s">
        <v>202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11">
        <f t="shared" si="5"/>
        <v>0</v>
      </c>
    </row>
    <row r="148" spans="1:14" x14ac:dyDescent="0.2">
      <c r="C148" t="s">
        <v>92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11">
        <f t="shared" si="5"/>
        <v>0</v>
      </c>
    </row>
    <row r="149" spans="1:14" x14ac:dyDescent="0.2">
      <c r="C149" t="s">
        <v>89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11">
        <f t="shared" ref="N149:N155" si="6">SUM(D149:M149)</f>
        <v>0</v>
      </c>
    </row>
    <row r="150" spans="1:14" x14ac:dyDescent="0.2">
      <c r="C150" t="s">
        <v>203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11">
        <f t="shared" si="6"/>
        <v>0</v>
      </c>
    </row>
    <row r="151" spans="1:14" x14ac:dyDescent="0.2">
      <c r="A151" s="27"/>
      <c r="B151" s="27"/>
      <c r="C151" t="s">
        <v>90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11">
        <f t="shared" si="6"/>
        <v>0</v>
      </c>
    </row>
    <row r="152" spans="1:14" x14ac:dyDescent="0.2">
      <c r="C152" t="s">
        <v>204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11">
        <f t="shared" si="6"/>
        <v>0</v>
      </c>
    </row>
    <row r="153" spans="1:14" x14ac:dyDescent="0.2">
      <c r="C153" t="s">
        <v>205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11">
        <f t="shared" si="6"/>
        <v>0</v>
      </c>
    </row>
    <row r="154" spans="1:14" x14ac:dyDescent="0.2">
      <c r="C154" t="s">
        <v>105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11">
        <f t="shared" si="6"/>
        <v>0</v>
      </c>
    </row>
    <row r="155" spans="1:14" x14ac:dyDescent="0.2">
      <c r="C155" t="s">
        <v>206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11">
        <f t="shared" si="6"/>
        <v>0</v>
      </c>
    </row>
    <row r="156" spans="1:14" x14ac:dyDescent="0.2">
      <c r="C156" s="14"/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11">
        <f t="shared" ref="N156:N157" si="7">SUM(D156:M156)</f>
        <v>0</v>
      </c>
    </row>
    <row r="157" spans="1:14" x14ac:dyDescent="0.2">
      <c r="C157" s="14"/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11">
        <f t="shared" si="7"/>
        <v>0</v>
      </c>
    </row>
    <row r="158" spans="1:14" x14ac:dyDescent="0.2">
      <c r="C158" s="58" t="s">
        <v>118</v>
      </c>
      <c r="D158" s="59">
        <f t="shared" ref="D158:N158" si="8">SUM(D140:D148)</f>
        <v>0</v>
      </c>
      <c r="E158" s="59">
        <f t="shared" si="8"/>
        <v>0</v>
      </c>
      <c r="F158" s="59">
        <f t="shared" si="8"/>
        <v>0</v>
      </c>
      <c r="G158" s="59">
        <f t="shared" si="8"/>
        <v>0</v>
      </c>
      <c r="H158" s="59">
        <f t="shared" si="8"/>
        <v>0</v>
      </c>
      <c r="I158" s="59">
        <f t="shared" si="8"/>
        <v>0</v>
      </c>
      <c r="J158" s="59">
        <f t="shared" si="8"/>
        <v>0</v>
      </c>
      <c r="K158" s="59">
        <f t="shared" si="8"/>
        <v>0</v>
      </c>
      <c r="L158" s="59">
        <f t="shared" si="8"/>
        <v>0</v>
      </c>
      <c r="M158" s="59">
        <f t="shared" si="8"/>
        <v>0</v>
      </c>
      <c r="N158" s="59">
        <f t="shared" si="8"/>
        <v>0</v>
      </c>
    </row>
    <row r="159" spans="1:14" x14ac:dyDescent="0.2"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1:14" x14ac:dyDescent="0.2">
      <c r="C160" s="3" t="s">
        <v>129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3"/>
    </row>
    <row r="161" spans="3:14" x14ac:dyDescent="0.2">
      <c r="C161" s="12" t="s">
        <v>130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3"/>
    </row>
    <row r="162" spans="3:14" x14ac:dyDescent="0.2">
      <c r="C162" s="12" t="s">
        <v>153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3"/>
    </row>
  </sheetData>
  <sheetProtection algorithmName="SHA-512" hashValue="0Z+3ZpfB11tL44EKSCefzce0INcrDe2TnrG3dQBgdcv8ateToYlpFPxI+A5ne87STRjIZWMUfClpuUmYuX8NCQ==" saltValue="6kt5Z4p/hk4m2LN0LUgmUQ==" spinCount="100000" sheet="1" selectLockedCells="1" sort="0" autoFilter="0"/>
  <autoFilter ref="A1:N137" xr:uid="{EDC1CAE4-0093-0849-B1A5-BDDD217994FE}">
    <sortState xmlns:xlrd2="http://schemas.microsoft.com/office/spreadsheetml/2017/richdata2" ref="A2:N137">
      <sortCondition ref="A1:A137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15"/>
  <sheetViews>
    <sheetView zoomScale="170" zoomScaleNormal="170" zoomScalePageLayoutView="150" workbookViewId="0">
      <selection activeCell="D2" sqref="D2"/>
    </sheetView>
  </sheetViews>
  <sheetFormatPr baseColWidth="10" defaultColWidth="8.83203125" defaultRowHeight="15" x14ac:dyDescent="0.2"/>
  <cols>
    <col min="1" max="1" width="13.33203125" style="1" customWidth="1"/>
    <col min="2" max="4" width="14.1640625" style="1" customWidth="1"/>
    <col min="5" max="16384" width="8.83203125" style="1"/>
  </cols>
  <sheetData>
    <row r="1" spans="1:4" x14ac:dyDescent="0.2">
      <c r="A1" s="8" t="s">
        <v>128</v>
      </c>
      <c r="B1" s="10" t="s">
        <v>3</v>
      </c>
      <c r="C1" s="10" t="s">
        <v>71</v>
      </c>
      <c r="D1" s="8" t="s">
        <v>127</v>
      </c>
    </row>
    <row r="2" spans="1:4" x14ac:dyDescent="0.2">
      <c r="A2" s="5" t="str">
        <f>'Tally Worksheet'!D1</f>
        <v>1 Section</v>
      </c>
      <c r="B2" s="4">
        <f>'Tally Worksheet'!D137</f>
        <v>0</v>
      </c>
      <c r="C2" s="11">
        <f>'Tally Worksheet'!D136</f>
        <v>0</v>
      </c>
      <c r="D2" s="18" t="s">
        <v>166</v>
      </c>
    </row>
    <row r="3" spans="1:4" x14ac:dyDescent="0.2">
      <c r="A3" s="5" t="str">
        <f>'Tally Worksheet'!E1</f>
        <v>2 Section</v>
      </c>
      <c r="B3" s="4">
        <f>'Tally Worksheet'!E137</f>
        <v>0</v>
      </c>
      <c r="C3" s="11">
        <f>'Tally Worksheet'!E136</f>
        <v>0</v>
      </c>
      <c r="D3" s="18" t="s">
        <v>167</v>
      </c>
    </row>
    <row r="4" spans="1:4" x14ac:dyDescent="0.2">
      <c r="A4" s="5" t="str">
        <f>'Tally Worksheet'!F1</f>
        <v>3 Section</v>
      </c>
      <c r="B4" s="4">
        <f>'Tally Worksheet'!F137</f>
        <v>0</v>
      </c>
      <c r="C4" s="11">
        <f>'Tally Worksheet'!F136</f>
        <v>0</v>
      </c>
      <c r="D4" s="18" t="s">
        <v>168</v>
      </c>
    </row>
    <row r="5" spans="1:4" x14ac:dyDescent="0.2">
      <c r="A5" s="5" t="str">
        <f>'Tally Worksheet'!G1</f>
        <v>4 Section</v>
      </c>
      <c r="B5" s="4">
        <f>'Tally Worksheet'!G137</f>
        <v>0</v>
      </c>
      <c r="C5" s="11">
        <f>'Tally Worksheet'!G136</f>
        <v>0</v>
      </c>
      <c r="D5" s="18" t="s">
        <v>169</v>
      </c>
    </row>
    <row r="6" spans="1:4" x14ac:dyDescent="0.2">
      <c r="A6" s="5" t="str">
        <f>'Tally Worksheet'!H1</f>
        <v>5 Section</v>
      </c>
      <c r="B6" s="4">
        <f>'Tally Worksheet'!H137</f>
        <v>0</v>
      </c>
      <c r="C6" s="11">
        <f>'Tally Worksheet'!H136</f>
        <v>0</v>
      </c>
      <c r="D6" s="18" t="s">
        <v>170</v>
      </c>
    </row>
    <row r="7" spans="1:4" x14ac:dyDescent="0.2">
      <c r="A7" s="5" t="str">
        <f>'Tally Worksheet'!I1</f>
        <v>6 Section</v>
      </c>
      <c r="B7" s="4">
        <f>'Tally Worksheet'!I137</f>
        <v>0</v>
      </c>
      <c r="C7" s="11">
        <f>'Tally Worksheet'!I136</f>
        <v>0</v>
      </c>
      <c r="D7" s="18" t="s">
        <v>171</v>
      </c>
    </row>
    <row r="8" spans="1:4" x14ac:dyDescent="0.2">
      <c r="A8" s="5" t="str">
        <f>'Tally Worksheet'!J1</f>
        <v>7 Section</v>
      </c>
      <c r="B8" s="4">
        <f>'Tally Worksheet'!J137</f>
        <v>0</v>
      </c>
      <c r="C8" s="11">
        <f>'Tally Worksheet'!J136</f>
        <v>0</v>
      </c>
      <c r="D8" s="18" t="s">
        <v>172</v>
      </c>
    </row>
    <row r="9" spans="1:4" x14ac:dyDescent="0.2">
      <c r="A9" s="5" t="str">
        <f>'Tally Worksheet'!K1</f>
        <v>8 Section</v>
      </c>
      <c r="B9" s="4">
        <f>'Tally Worksheet'!K137</f>
        <v>0</v>
      </c>
      <c r="C9" s="11">
        <f>'Tally Worksheet'!K136</f>
        <v>0</v>
      </c>
      <c r="D9" s="18" t="s">
        <v>173</v>
      </c>
    </row>
    <row r="10" spans="1:4" x14ac:dyDescent="0.2">
      <c r="A10" s="5" t="str">
        <f>'Tally Worksheet'!L1</f>
        <v>9 Section</v>
      </c>
      <c r="B10" s="4">
        <f>'Tally Worksheet'!L137</f>
        <v>0</v>
      </c>
      <c r="C10" s="11">
        <f>'Tally Worksheet'!L136</f>
        <v>0</v>
      </c>
      <c r="D10" s="18" t="s">
        <v>174</v>
      </c>
    </row>
    <row r="11" spans="1:4" x14ac:dyDescent="0.2">
      <c r="A11" s="5" t="str">
        <f>'Tally Worksheet'!M1</f>
        <v>10 Section</v>
      </c>
      <c r="B11" s="4">
        <f>'Tally Worksheet'!M137</f>
        <v>0</v>
      </c>
      <c r="C11" s="11">
        <f>'Tally Worksheet'!M136</f>
        <v>0</v>
      </c>
      <c r="D11" s="18" t="s">
        <v>175</v>
      </c>
    </row>
    <row r="12" spans="1:4" x14ac:dyDescent="0.2">
      <c r="A12" s="8" t="s">
        <v>1</v>
      </c>
      <c r="B12" s="10">
        <f>'Tally Worksheet'!Q1</f>
        <v>0</v>
      </c>
      <c r="C12" s="55">
        <f>'Tally Worksheet'!T1</f>
        <v>0</v>
      </c>
      <c r="D12" s="8"/>
    </row>
    <row r="14" spans="1:4" x14ac:dyDescent="0.2">
      <c r="A14" s="3" t="s">
        <v>152</v>
      </c>
    </row>
    <row r="15" spans="1:4" x14ac:dyDescent="0.2">
      <c r="A15" s="12" t="s">
        <v>131</v>
      </c>
    </row>
  </sheetData>
  <sheetProtection algorithmName="SHA-512" hashValue="4jCA2ral12Ov5tvgKWZmkk2Wjttx0vhtB7ZOAAHeca3thYuFZzXFbaM6aYp9HwEkMB1djBPne9vK2MKSGhlGEA==" saltValue="TIOexGdkGOmBh0JtC3nZVA==" spinCount="100000" sheet="1" objects="1" scenarios="1" sort="0" autoFilter="0"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49"/>
  <sheetViews>
    <sheetView zoomScale="110" zoomScaleNormal="110" zoomScalePageLayoutView="125" workbookViewId="0">
      <selection activeCell="B3" sqref="B3"/>
    </sheetView>
  </sheetViews>
  <sheetFormatPr baseColWidth="10" defaultColWidth="8.83203125" defaultRowHeight="15" x14ac:dyDescent="0.2"/>
  <cols>
    <col min="1" max="1" width="13.6640625" style="1" bestFit="1" customWidth="1"/>
    <col min="2" max="7" width="12.5" style="1" customWidth="1"/>
    <col min="8" max="8" width="2" style="1" bestFit="1" customWidth="1"/>
    <col min="9" max="11" width="12.6640625" style="1" customWidth="1"/>
    <col min="12" max="13" width="12.6640625" style="27" customWidth="1"/>
    <col min="14" max="14" width="12.6640625" style="1" customWidth="1"/>
    <col min="15" max="15" width="2" style="1" customWidth="1"/>
    <col min="16" max="16" width="16.6640625" style="3" customWidth="1"/>
    <col min="17" max="17" width="2" style="3" customWidth="1"/>
    <col min="18" max="18" width="16.6640625" style="3" customWidth="1"/>
    <col min="19" max="19" width="2.1640625" style="3" customWidth="1"/>
    <col min="20" max="20" width="16.6640625" style="3" customWidth="1"/>
    <col min="21" max="23" width="8.83203125" style="1"/>
    <col min="24" max="24" width="2" style="1" customWidth="1"/>
    <col min="25" max="25" width="12.33203125" style="1" bestFit="1" customWidth="1"/>
    <col min="26" max="16384" width="8.83203125" style="1"/>
  </cols>
  <sheetData>
    <row r="1" spans="1:18" x14ac:dyDescent="0.2">
      <c r="A1" s="22"/>
      <c r="B1" s="69" t="s">
        <v>222</v>
      </c>
      <c r="C1" s="69"/>
      <c r="D1" s="69"/>
      <c r="E1" s="69"/>
      <c r="F1" s="69"/>
      <c r="G1" s="69"/>
      <c r="I1" s="70" t="s">
        <v>223</v>
      </c>
      <c r="J1" s="70"/>
      <c r="K1" s="70"/>
      <c r="L1" s="70"/>
      <c r="M1" s="70"/>
      <c r="N1" s="70"/>
      <c r="P1" s="23" t="s">
        <v>140</v>
      </c>
      <c r="R1" s="23" t="s">
        <v>141</v>
      </c>
    </row>
    <row r="2" spans="1:18" x14ac:dyDescent="0.2">
      <c r="A2" s="8" t="s">
        <v>128</v>
      </c>
      <c r="B2" s="19" t="s">
        <v>142</v>
      </c>
      <c r="C2" s="19" t="s">
        <v>143</v>
      </c>
      <c r="D2" s="19" t="s">
        <v>144</v>
      </c>
      <c r="E2" s="19" t="s">
        <v>154</v>
      </c>
      <c r="F2" s="19" t="s">
        <v>145</v>
      </c>
      <c r="G2" s="24" t="s">
        <v>1</v>
      </c>
      <c r="I2" s="25" t="str">
        <f>B2</f>
        <v>ON FOOT</v>
      </c>
      <c r="J2" s="25" t="str">
        <f>C2</f>
        <v>CAR</v>
      </c>
      <c r="K2" s="25" t="str">
        <f>D2</f>
        <v>BICYCLE</v>
      </c>
      <c r="L2" s="25" t="str">
        <f>E2</f>
        <v>HORSE/BUGGY</v>
      </c>
      <c r="M2" s="25" t="str">
        <f>F2</f>
        <v>BOAT</v>
      </c>
      <c r="N2" s="25" t="s">
        <v>1</v>
      </c>
    </row>
    <row r="3" spans="1:18" x14ac:dyDescent="0.2">
      <c r="A3" s="26" t="str">
        <f>'Tally Worksheet'!$D$1</f>
        <v>1 Section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  <c r="G3" s="4">
        <f t="shared" ref="G3:G12" si="0">SUM(B3:F3)</f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4">
        <f t="shared" ref="N3:N12" si="1">SUM(I3:M3)</f>
        <v>0</v>
      </c>
      <c r="P3" s="10" t="str">
        <f>B2</f>
        <v>ON FOOT</v>
      </c>
      <c r="R3" s="28" t="str">
        <f>I2</f>
        <v>ON FOOT</v>
      </c>
    </row>
    <row r="4" spans="1:18" x14ac:dyDescent="0.2">
      <c r="A4" s="26" t="str">
        <f>'Tally Worksheet'!$E$1</f>
        <v>2 Section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4">
        <f t="shared" si="0"/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4">
        <f t="shared" si="1"/>
        <v>0</v>
      </c>
      <c r="P4" s="29">
        <f>MROUND(B13,0.25)</f>
        <v>0</v>
      </c>
      <c r="R4" s="29">
        <f>MROUND(I13,0.25)</f>
        <v>0</v>
      </c>
    </row>
    <row r="5" spans="1:18" x14ac:dyDescent="0.2">
      <c r="A5" s="26" t="str">
        <f>'Tally Worksheet'!$F$1</f>
        <v>3 Section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4">
        <f t="shared" si="0"/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4">
        <f t="shared" si="1"/>
        <v>0</v>
      </c>
      <c r="P5" s="30"/>
      <c r="R5" s="30"/>
    </row>
    <row r="6" spans="1:18" x14ac:dyDescent="0.2">
      <c r="A6" s="26" t="str">
        <f>'Tally Worksheet'!$G$1</f>
        <v>4 Section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4">
        <f t="shared" si="0"/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4">
        <f t="shared" si="1"/>
        <v>0</v>
      </c>
      <c r="P6" s="10" t="str">
        <f>C2</f>
        <v>CAR</v>
      </c>
      <c r="R6" s="28" t="str">
        <f>J2</f>
        <v>CAR</v>
      </c>
    </row>
    <row r="7" spans="1:18" x14ac:dyDescent="0.2">
      <c r="A7" s="26" t="str">
        <f>'Tally Worksheet'!$H$1</f>
        <v>5 Section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4">
        <f t="shared" si="0"/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4">
        <f t="shared" si="1"/>
        <v>0</v>
      </c>
      <c r="P7" s="29">
        <f>MROUND(C13,0.25)</f>
        <v>0</v>
      </c>
      <c r="R7" s="29">
        <f>MROUND(J13,0.25)</f>
        <v>0</v>
      </c>
    </row>
    <row r="8" spans="1:18" x14ac:dyDescent="0.2">
      <c r="A8" s="26" t="str">
        <f>'Tally Worksheet'!$I$1</f>
        <v>6 Section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4">
        <f t="shared" si="0"/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4">
        <f t="shared" si="1"/>
        <v>0</v>
      </c>
      <c r="P8" s="30"/>
    </row>
    <row r="9" spans="1:18" x14ac:dyDescent="0.2">
      <c r="A9" s="26" t="str">
        <f>'Tally Worksheet'!$J$1</f>
        <v>7 Section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4">
        <f t="shared" si="0"/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4">
        <f t="shared" si="1"/>
        <v>0</v>
      </c>
      <c r="P9" s="10" t="str">
        <f>D2</f>
        <v>BICYCLE</v>
      </c>
      <c r="R9" s="28" t="str">
        <f>K2</f>
        <v>BICYCLE</v>
      </c>
    </row>
    <row r="10" spans="1:18" x14ac:dyDescent="0.2">
      <c r="A10" s="26" t="str">
        <f>'Tally Worksheet'!$K$1</f>
        <v>8 Section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4">
        <f t="shared" si="0"/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4">
        <f t="shared" si="1"/>
        <v>0</v>
      </c>
      <c r="P10" s="29">
        <f>MROUND(D13,0.25)</f>
        <v>0</v>
      </c>
      <c r="R10" s="29">
        <f>MROUND(K13,0.25)</f>
        <v>0</v>
      </c>
    </row>
    <row r="11" spans="1:18" x14ac:dyDescent="0.2">
      <c r="A11" s="26" t="str">
        <f>'Tally Worksheet'!$L$1</f>
        <v>9 Section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4">
        <f t="shared" si="0"/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4">
        <f t="shared" si="1"/>
        <v>0</v>
      </c>
    </row>
    <row r="12" spans="1:18" x14ac:dyDescent="0.2">
      <c r="A12" s="26" t="str">
        <f>'Tally Worksheet'!$M$1</f>
        <v>10 Section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4">
        <f t="shared" si="0"/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4">
        <f t="shared" si="1"/>
        <v>0</v>
      </c>
      <c r="P12" s="10" t="str">
        <f>E2</f>
        <v>HORSE/BUGGY</v>
      </c>
      <c r="R12" s="28" t="str">
        <f>L2</f>
        <v>HORSE/BUGGY</v>
      </c>
    </row>
    <row r="13" spans="1:18" x14ac:dyDescent="0.2">
      <c r="A13" s="8" t="s">
        <v>1</v>
      </c>
      <c r="B13" s="31">
        <f>SUM(B3:B12)</f>
        <v>0</v>
      </c>
      <c r="C13" s="31">
        <f t="shared" ref="C13:F13" si="2">SUM(C3:C12)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>SUM(G3:G12)</f>
        <v>0</v>
      </c>
      <c r="H13" s="32"/>
      <c r="I13" s="33">
        <f t="shared" ref="I13:L13" si="3">SUM(I3:I12)</f>
        <v>0</v>
      </c>
      <c r="J13" s="33">
        <f t="shared" si="3"/>
        <v>0</v>
      </c>
      <c r="K13" s="33">
        <f t="shared" si="3"/>
        <v>0</v>
      </c>
      <c r="L13" s="33">
        <f t="shared" si="3"/>
        <v>0</v>
      </c>
      <c r="M13" s="33">
        <f t="shared" ref="M13" si="4">SUM(M3:M12)</f>
        <v>0</v>
      </c>
      <c r="N13" s="33">
        <f>SUM(N3:N12)</f>
        <v>0</v>
      </c>
      <c r="P13" s="29">
        <f>MROUND(E13,0.25)</f>
        <v>0</v>
      </c>
      <c r="R13" s="29">
        <f>MROUND(L13,0.25)</f>
        <v>0</v>
      </c>
    </row>
    <row r="15" spans="1:18" x14ac:dyDescent="0.2">
      <c r="A15" s="34" t="s">
        <v>137</v>
      </c>
      <c r="B15" s="35"/>
      <c r="C15" s="36"/>
      <c r="E15" s="71" t="s">
        <v>149</v>
      </c>
      <c r="F15" s="71"/>
      <c r="G15" s="37"/>
      <c r="I15" s="38" t="s">
        <v>150</v>
      </c>
      <c r="J15" s="38"/>
      <c r="K15" s="38"/>
      <c r="L15" s="72" t="s">
        <v>135</v>
      </c>
      <c r="M15" s="72"/>
      <c r="P15" s="10" t="str">
        <f>F2</f>
        <v>BOAT</v>
      </c>
      <c r="R15" s="28" t="str">
        <f>M2</f>
        <v>BOAT</v>
      </c>
    </row>
    <row r="16" spans="1:18" x14ac:dyDescent="0.2">
      <c r="A16" s="34" t="s">
        <v>128</v>
      </c>
      <c r="B16" s="35" t="s">
        <v>110</v>
      </c>
      <c r="C16" s="36" t="s">
        <v>136</v>
      </c>
      <c r="D16" s="39"/>
      <c r="E16" s="37" t="s">
        <v>72</v>
      </c>
      <c r="F16" s="40" t="s">
        <v>106</v>
      </c>
      <c r="G16" s="40" t="s">
        <v>110</v>
      </c>
      <c r="I16" s="38" t="s">
        <v>72</v>
      </c>
      <c r="J16" s="41" t="s">
        <v>106</v>
      </c>
      <c r="K16" s="41" t="s">
        <v>107</v>
      </c>
      <c r="L16" s="41" t="s">
        <v>108</v>
      </c>
      <c r="M16" s="41" t="s">
        <v>109</v>
      </c>
      <c r="P16" s="29">
        <f>MROUND(F13,0.25)</f>
        <v>0</v>
      </c>
      <c r="R16" s="29">
        <f>MROUND(M13,0.25)</f>
        <v>0</v>
      </c>
    </row>
    <row r="17" spans="1:18" x14ac:dyDescent="0.2">
      <c r="A17" s="26" t="str">
        <f>'Tally Worksheet'!$D$1</f>
        <v>1 Section</v>
      </c>
      <c r="B17" s="20">
        <v>0</v>
      </c>
      <c r="C17" s="20">
        <v>0</v>
      </c>
      <c r="D17" s="27"/>
      <c r="E17" s="26" t="str">
        <f>'Tally Worksheet'!$D$1</f>
        <v>1 Section</v>
      </c>
      <c r="F17" s="20">
        <v>0</v>
      </c>
      <c r="G17" s="20">
        <v>0</v>
      </c>
      <c r="I17" s="26" t="str">
        <f>'Tally Worksheet'!$D$1</f>
        <v>1 Section</v>
      </c>
      <c r="J17" s="20">
        <v>0</v>
      </c>
      <c r="K17" s="20">
        <v>0</v>
      </c>
      <c r="L17" s="21"/>
      <c r="M17" s="21"/>
    </row>
    <row r="18" spans="1:18" x14ac:dyDescent="0.2">
      <c r="A18" s="26" t="str">
        <f>'Tally Worksheet'!$E$1</f>
        <v>2 Section</v>
      </c>
      <c r="B18" s="20">
        <v>0</v>
      </c>
      <c r="C18" s="20">
        <v>0</v>
      </c>
      <c r="D18" s="27"/>
      <c r="E18" s="26" t="str">
        <f>'Tally Worksheet'!$E$1</f>
        <v>2 Section</v>
      </c>
      <c r="F18" s="20">
        <v>0</v>
      </c>
      <c r="G18" s="20">
        <v>0</v>
      </c>
      <c r="I18" s="26" t="str">
        <f>'Tally Worksheet'!$E$1</f>
        <v>2 Section</v>
      </c>
      <c r="J18" s="20">
        <v>0</v>
      </c>
      <c r="K18" s="20">
        <v>0</v>
      </c>
      <c r="L18" s="21"/>
      <c r="M18" s="21"/>
      <c r="P18" s="23" t="s">
        <v>146</v>
      </c>
      <c r="R18" s="23" t="s">
        <v>146</v>
      </c>
    </row>
    <row r="19" spans="1:18" x14ac:dyDescent="0.2">
      <c r="A19" s="26" t="str">
        <f>'Tally Worksheet'!$F$1</f>
        <v>3 Section</v>
      </c>
      <c r="B19" s="20">
        <v>0</v>
      </c>
      <c r="C19" s="20">
        <v>0</v>
      </c>
      <c r="D19" s="27"/>
      <c r="E19" s="26" t="str">
        <f>'Tally Worksheet'!$F$1</f>
        <v>3 Section</v>
      </c>
      <c r="F19" s="20">
        <v>0</v>
      </c>
      <c r="G19" s="20">
        <v>0</v>
      </c>
      <c r="I19" s="26" t="str">
        <f>'Tally Worksheet'!$F$1</f>
        <v>3 Section</v>
      </c>
      <c r="J19" s="20">
        <v>0</v>
      </c>
      <c r="K19" s="20">
        <v>0</v>
      </c>
      <c r="L19" s="21"/>
      <c r="M19" s="21"/>
    </row>
    <row r="20" spans="1:18" x14ac:dyDescent="0.2">
      <c r="A20" s="26" t="str">
        <f>'Tally Worksheet'!$G$1</f>
        <v>4 Section</v>
      </c>
      <c r="B20" s="20">
        <v>0</v>
      </c>
      <c r="C20" s="20">
        <v>0</v>
      </c>
      <c r="D20" s="27"/>
      <c r="E20" s="26" t="str">
        <f>'Tally Worksheet'!$G$1</f>
        <v>4 Section</v>
      </c>
      <c r="F20" s="20">
        <v>0</v>
      </c>
      <c r="G20" s="20">
        <v>0</v>
      </c>
      <c r="I20" s="26" t="str">
        <f>'Tally Worksheet'!$G$1</f>
        <v>4 Section</v>
      </c>
      <c r="J20" s="20">
        <v>0</v>
      </c>
      <c r="K20" s="20">
        <v>0</v>
      </c>
      <c r="L20" s="21"/>
      <c r="M20" s="21"/>
      <c r="P20" s="42" t="s">
        <v>138</v>
      </c>
      <c r="R20" s="42" t="s">
        <v>139</v>
      </c>
    </row>
    <row r="21" spans="1:18" x14ac:dyDescent="0.2">
      <c r="A21" s="26" t="str">
        <f>'Tally Worksheet'!$H$1</f>
        <v>5 Section</v>
      </c>
      <c r="B21" s="20">
        <v>0</v>
      </c>
      <c r="C21" s="20">
        <v>0</v>
      </c>
      <c r="D21" s="27"/>
      <c r="E21" s="26" t="str">
        <f>'Tally Worksheet'!$H$1</f>
        <v>5 Section</v>
      </c>
      <c r="F21" s="20">
        <v>0</v>
      </c>
      <c r="G21" s="20">
        <v>0</v>
      </c>
      <c r="I21" s="26" t="str">
        <f>'Tally Worksheet'!$H$1</f>
        <v>5 Section</v>
      </c>
      <c r="J21" s="20">
        <v>0</v>
      </c>
      <c r="K21" s="20">
        <v>0</v>
      </c>
      <c r="L21" s="21"/>
      <c r="M21" s="21"/>
      <c r="P21" s="29">
        <f>SUM(P4,P7,P10,P13,P16)</f>
        <v>0</v>
      </c>
      <c r="R21" s="29">
        <f>SUM(R4,R7,R10,R13,R16)</f>
        <v>0</v>
      </c>
    </row>
    <row r="22" spans="1:18" x14ac:dyDescent="0.2">
      <c r="A22" s="26" t="str">
        <f>'Tally Worksheet'!$I$1</f>
        <v>6 Section</v>
      </c>
      <c r="B22" s="20">
        <v>0</v>
      </c>
      <c r="C22" s="20">
        <v>0</v>
      </c>
      <c r="D22" s="27"/>
      <c r="E22" s="26" t="str">
        <f>'Tally Worksheet'!$I$1</f>
        <v>6 Section</v>
      </c>
      <c r="F22" s="20">
        <v>0</v>
      </c>
      <c r="G22" s="20">
        <v>0</v>
      </c>
      <c r="I22" s="26" t="str">
        <f>'Tally Worksheet'!$I$1</f>
        <v>6 Section</v>
      </c>
      <c r="J22" s="20">
        <v>0</v>
      </c>
      <c r="K22" s="20">
        <v>0</v>
      </c>
      <c r="L22" s="21"/>
      <c r="M22" s="21"/>
    </row>
    <row r="23" spans="1:18" x14ac:dyDescent="0.2">
      <c r="A23" s="26" t="str">
        <f>'Tally Worksheet'!$J$1</f>
        <v>7 Section</v>
      </c>
      <c r="B23" s="20">
        <v>0</v>
      </c>
      <c r="C23" s="20">
        <v>0</v>
      </c>
      <c r="D23" s="27"/>
      <c r="E23" s="26" t="str">
        <f>'Tally Worksheet'!$J$1</f>
        <v>7 Section</v>
      </c>
      <c r="F23" s="20">
        <v>0</v>
      </c>
      <c r="G23" s="20">
        <v>0</v>
      </c>
      <c r="I23" s="26" t="str">
        <f>'Tally Worksheet'!$J$1</f>
        <v>7 Section</v>
      </c>
      <c r="J23" s="20">
        <v>0</v>
      </c>
      <c r="K23" s="20">
        <v>0</v>
      </c>
      <c r="L23" s="21"/>
      <c r="M23" s="21"/>
      <c r="P23" s="68" t="s">
        <v>155</v>
      </c>
      <c r="Q23" s="68"/>
      <c r="R23" s="68"/>
    </row>
    <row r="24" spans="1:18" x14ac:dyDescent="0.2">
      <c r="A24" s="26" t="str">
        <f>'Tally Worksheet'!$K$1</f>
        <v>8 Section</v>
      </c>
      <c r="B24" s="20">
        <v>0</v>
      </c>
      <c r="C24" s="20">
        <v>0</v>
      </c>
      <c r="D24" s="27"/>
      <c r="E24" s="26" t="str">
        <f>'Tally Worksheet'!$K$1</f>
        <v>8 Section</v>
      </c>
      <c r="F24" s="20">
        <v>0</v>
      </c>
      <c r="G24" s="20">
        <v>0</v>
      </c>
      <c r="I24" s="26" t="str">
        <f>'Tally Worksheet'!$K$1</f>
        <v>8 Section</v>
      </c>
      <c r="J24" s="20">
        <v>0</v>
      </c>
      <c r="K24" s="20">
        <v>0</v>
      </c>
      <c r="L24" s="21"/>
      <c r="M24" s="21"/>
      <c r="P24" s="30">
        <v>5</v>
      </c>
      <c r="Q24" s="30"/>
      <c r="R24" s="43">
        <f>5/60</f>
        <v>8.3333333333333329E-2</v>
      </c>
    </row>
    <row r="25" spans="1:18" x14ac:dyDescent="0.2">
      <c r="A25" s="26" t="str">
        <f>'Tally Worksheet'!$L$1</f>
        <v>9 Section</v>
      </c>
      <c r="B25" s="20">
        <v>0</v>
      </c>
      <c r="C25" s="20">
        <v>0</v>
      </c>
      <c r="D25" s="27"/>
      <c r="E25" s="26" t="str">
        <f>'Tally Worksheet'!$L$1</f>
        <v>9 Section</v>
      </c>
      <c r="F25" s="20">
        <v>0</v>
      </c>
      <c r="G25" s="20">
        <v>0</v>
      </c>
      <c r="I25" s="26" t="str">
        <f>'Tally Worksheet'!$L$1</f>
        <v>9 Section</v>
      </c>
      <c r="J25" s="20">
        <v>0</v>
      </c>
      <c r="K25" s="20">
        <v>0</v>
      </c>
      <c r="L25" s="21"/>
      <c r="M25" s="21"/>
      <c r="P25" s="30">
        <v>10</v>
      </c>
      <c r="Q25" s="30"/>
      <c r="R25" s="43">
        <f>10/60</f>
        <v>0.16666666666666666</v>
      </c>
    </row>
    <row r="26" spans="1:18" x14ac:dyDescent="0.2">
      <c r="A26" s="26" t="str">
        <f>'Tally Worksheet'!$M$1</f>
        <v>10 Section</v>
      </c>
      <c r="B26" s="20">
        <v>0</v>
      </c>
      <c r="C26" s="20">
        <v>0</v>
      </c>
      <c r="D26" s="27"/>
      <c r="E26" s="26" t="str">
        <f>'Tally Worksheet'!$M$1</f>
        <v>10 Section</v>
      </c>
      <c r="F26" s="20">
        <v>0</v>
      </c>
      <c r="G26" s="20">
        <v>0</v>
      </c>
      <c r="I26" s="26" t="str">
        <f>'Tally Worksheet'!$M$1</f>
        <v>10 Section</v>
      </c>
      <c r="J26" s="20">
        <v>0</v>
      </c>
      <c r="K26" s="20">
        <v>0</v>
      </c>
      <c r="L26" s="20"/>
      <c r="M26" s="20"/>
      <c r="P26" s="30">
        <v>15</v>
      </c>
      <c r="Q26" s="30"/>
      <c r="R26" s="43">
        <f>15/60</f>
        <v>0.25</v>
      </c>
    </row>
    <row r="27" spans="1:18" x14ac:dyDescent="0.2">
      <c r="A27" s="34" t="s">
        <v>1</v>
      </c>
      <c r="B27" s="44">
        <f>SUM(B17:B26)</f>
        <v>0</v>
      </c>
      <c r="C27" s="45">
        <f>SUM(C17:C26)</f>
        <v>0</v>
      </c>
      <c r="D27" s="46"/>
      <c r="E27" s="37" t="s">
        <v>1</v>
      </c>
      <c r="F27" s="47">
        <f>SUM(F17:F26)</f>
        <v>0</v>
      </c>
      <c r="G27" s="48">
        <f>SUM(G17:G26)</f>
        <v>0</v>
      </c>
      <c r="I27" s="38" t="s">
        <v>1</v>
      </c>
      <c r="J27" s="49">
        <f>SUM(J17:J26)</f>
        <v>0</v>
      </c>
      <c r="K27" s="49">
        <f>SUM(K17:K26)</f>
        <v>0</v>
      </c>
      <c r="L27" s="50">
        <f>MIN(L17:L26)</f>
        <v>0</v>
      </c>
      <c r="M27" s="50">
        <f>MAX(M17:M26)</f>
        <v>0</v>
      </c>
      <c r="P27" s="30">
        <v>20</v>
      </c>
      <c r="Q27" s="30"/>
      <c r="R27" s="43">
        <f>20/60</f>
        <v>0.33333333333333331</v>
      </c>
    </row>
    <row r="28" spans="1:18" x14ac:dyDescent="0.2">
      <c r="I28" s="23" t="s">
        <v>133</v>
      </c>
      <c r="J28" s="23" t="s">
        <v>134</v>
      </c>
      <c r="K28" s="23" t="s">
        <v>134</v>
      </c>
      <c r="L28" s="51">
        <f>MROUND(L27,TIME(0,15,0))</f>
        <v>0</v>
      </c>
      <c r="M28" s="51">
        <f>MROUND(M27,TIME(0,15,0))</f>
        <v>0</v>
      </c>
      <c r="P28" s="30">
        <v>25</v>
      </c>
      <c r="Q28" s="30"/>
      <c r="R28" s="43">
        <f>25/60</f>
        <v>0.41666666666666669</v>
      </c>
    </row>
    <row r="29" spans="1:18" x14ac:dyDescent="0.2">
      <c r="B29" s="34" t="s">
        <v>135</v>
      </c>
      <c r="C29" s="34"/>
      <c r="E29" s="37" t="s">
        <v>151</v>
      </c>
      <c r="P29" s="30">
        <v>30</v>
      </c>
      <c r="Q29" s="30"/>
      <c r="R29" s="43">
        <f>30/60</f>
        <v>0.5</v>
      </c>
    </row>
    <row r="30" spans="1:18" x14ac:dyDescent="0.2">
      <c r="A30" s="34" t="s">
        <v>147</v>
      </c>
      <c r="B30" s="34" t="s">
        <v>108</v>
      </c>
      <c r="C30" s="34" t="s">
        <v>109</v>
      </c>
      <c r="E30" s="29">
        <f>MROUND(G27,0.25)</f>
        <v>0</v>
      </c>
      <c r="P30" s="30">
        <v>35</v>
      </c>
      <c r="Q30" s="30"/>
      <c r="R30" s="43">
        <f>35/60</f>
        <v>0.58333333333333337</v>
      </c>
    </row>
    <row r="31" spans="1:18" x14ac:dyDescent="0.2">
      <c r="A31" s="29">
        <f>MROUND(B27,0.25)</f>
        <v>0</v>
      </c>
      <c r="B31" s="21"/>
      <c r="C31" s="21"/>
      <c r="P31" s="30">
        <v>40</v>
      </c>
      <c r="Q31" s="30"/>
      <c r="R31" s="43">
        <f>40/60</f>
        <v>0.66666666666666663</v>
      </c>
    </row>
    <row r="32" spans="1:18" x14ac:dyDescent="0.2">
      <c r="P32" s="30">
        <v>45</v>
      </c>
      <c r="Q32" s="30"/>
      <c r="R32" s="43">
        <f>45/60</f>
        <v>0.75</v>
      </c>
    </row>
    <row r="33" spans="1:24" x14ac:dyDescent="0.2">
      <c r="A33" s="52" t="s">
        <v>148</v>
      </c>
      <c r="P33" s="30">
        <v>50</v>
      </c>
      <c r="Q33" s="30"/>
      <c r="R33" s="43">
        <f>50/60</f>
        <v>0.83333333333333337</v>
      </c>
    </row>
    <row r="34" spans="1:24" x14ac:dyDescent="0.2">
      <c r="A34" s="29">
        <f>MROUND(C27,0.25)</f>
        <v>0</v>
      </c>
      <c r="P34" s="30">
        <v>55</v>
      </c>
      <c r="Q34" s="30"/>
      <c r="R34" s="43">
        <f>55/60</f>
        <v>0.91666666666666663</v>
      </c>
    </row>
    <row r="36" spans="1:24" x14ac:dyDescent="0.2">
      <c r="X36" s="53"/>
    </row>
    <row r="48" spans="1:24" x14ac:dyDescent="0.2">
      <c r="B48" s="3" t="s">
        <v>129</v>
      </c>
    </row>
    <row r="49" spans="2:2" x14ac:dyDescent="0.2">
      <c r="B49" s="12" t="s">
        <v>130</v>
      </c>
    </row>
  </sheetData>
  <sheetProtection algorithmName="SHA-512" hashValue="WkLU34XzT1QjTRX+EAXrYQdjrVH2VfeDIqKwHtlwUg4l/+7HesY53zYAL/Rl46ptxr/l8hr9MopMFH+GczlbMQ==" saltValue="lbhAJ1MnCJxMF4Gy6ZFAIA==" spinCount="100000" sheet="1" objects="1" scenarios="1" sort="0" autoFilter="0"/>
  <mergeCells count="5">
    <mergeCell ref="P23:R23"/>
    <mergeCell ref="B1:G1"/>
    <mergeCell ref="I1:N1"/>
    <mergeCell ref="E15:F15"/>
    <mergeCell ref="L15:M15"/>
  </mergeCells>
  <phoneticPr fontId="1" type="noConversion"/>
  <conditionalFormatting sqref="B31">
    <cfRule type="top10" dxfId="3" priority="2" bottom="1" rank="1"/>
  </conditionalFormatting>
  <conditionalFormatting sqref="C31">
    <cfRule type="top10" dxfId="2" priority="1" rank="1"/>
  </conditionalFormatting>
  <conditionalFormatting sqref="L17:L26">
    <cfRule type="top10" dxfId="1" priority="4" bottom="1" rank="1"/>
  </conditionalFormatting>
  <conditionalFormatting sqref="M17:M26">
    <cfRule type="top10" dxfId="0" priority="3" rank="1"/>
  </conditionalFormatting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A627-CFC1-AE4E-849E-C9457B05CCEF}">
  <dimension ref="A2:E17"/>
  <sheetViews>
    <sheetView zoomScale="150" zoomScaleNormal="150" workbookViewId="0">
      <selection activeCell="B3" sqref="B3"/>
    </sheetView>
  </sheetViews>
  <sheetFormatPr baseColWidth="10" defaultRowHeight="15" x14ac:dyDescent="0.2"/>
  <cols>
    <col min="1" max="1" width="3.1640625" style="1" bestFit="1" customWidth="1"/>
    <col min="2" max="4" width="25" style="1" customWidth="1"/>
    <col min="5" max="5" width="5.33203125" style="1" bestFit="1" customWidth="1"/>
    <col min="6" max="16384" width="10.83203125" style="1"/>
  </cols>
  <sheetData>
    <row r="2" spans="1:5" x14ac:dyDescent="0.2">
      <c r="B2" s="67" t="s">
        <v>224</v>
      </c>
      <c r="C2" s="67" t="s">
        <v>219</v>
      </c>
      <c r="D2" s="67" t="s">
        <v>220</v>
      </c>
      <c r="E2" s="67" t="s">
        <v>221</v>
      </c>
    </row>
    <row r="3" spans="1:5" x14ac:dyDescent="0.2">
      <c r="A3" s="1">
        <v>1</v>
      </c>
    </row>
    <row r="4" spans="1:5" x14ac:dyDescent="0.2">
      <c r="A4" s="1">
        <v>2</v>
      </c>
    </row>
    <row r="5" spans="1:5" x14ac:dyDescent="0.2">
      <c r="A5" s="1">
        <v>3</v>
      </c>
    </row>
    <row r="6" spans="1:5" x14ac:dyDescent="0.2">
      <c r="A6" s="1">
        <v>4</v>
      </c>
    </row>
    <row r="7" spans="1:5" x14ac:dyDescent="0.2">
      <c r="A7" s="1">
        <v>5</v>
      </c>
    </row>
    <row r="8" spans="1:5" x14ac:dyDescent="0.2">
      <c r="A8" s="1">
        <v>6</v>
      </c>
    </row>
    <row r="9" spans="1:5" x14ac:dyDescent="0.2">
      <c r="A9" s="1">
        <v>7</v>
      </c>
    </row>
    <row r="10" spans="1:5" x14ac:dyDescent="0.2">
      <c r="A10" s="1">
        <v>8</v>
      </c>
    </row>
    <row r="11" spans="1:5" x14ac:dyDescent="0.2">
      <c r="A11" s="1">
        <v>9</v>
      </c>
    </row>
    <row r="12" spans="1:5" x14ac:dyDescent="0.2">
      <c r="A12" s="1">
        <v>10</v>
      </c>
    </row>
    <row r="13" spans="1:5" x14ac:dyDescent="0.2">
      <c r="A13" s="1">
        <v>11</v>
      </c>
    </row>
    <row r="14" spans="1:5" x14ac:dyDescent="0.2">
      <c r="A14" s="1">
        <v>12</v>
      </c>
    </row>
    <row r="15" spans="1:5" x14ac:dyDescent="0.2">
      <c r="A15" s="1">
        <v>13</v>
      </c>
    </row>
    <row r="16" spans="1:5" x14ac:dyDescent="0.2">
      <c r="A16" s="1">
        <v>14</v>
      </c>
    </row>
    <row r="17" spans="1:1" x14ac:dyDescent="0.2">
      <c r="A17" s="1">
        <v>15</v>
      </c>
    </row>
  </sheetData>
  <autoFilter ref="B2:E2" xr:uid="{9566A627-CFC1-AE4E-849E-C9457B05CCE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47A8-37E3-DF4F-9077-BB1173B613F3}">
  <dimension ref="A2:L149"/>
  <sheetViews>
    <sheetView zoomScale="140" zoomScaleNormal="140" workbookViewId="0">
      <selection activeCell="B13" sqref="B13"/>
    </sheetView>
  </sheetViews>
  <sheetFormatPr baseColWidth="10" defaultRowHeight="13" x14ac:dyDescent="0.15"/>
  <cols>
    <col min="1" max="1" width="4.1640625" customWidth="1"/>
    <col min="2" max="2" width="15" bestFit="1" customWidth="1"/>
    <col min="3" max="3" width="5.83203125" bestFit="1" customWidth="1"/>
    <col min="4" max="4" width="9.1640625" bestFit="1" customWidth="1"/>
    <col min="5" max="5" width="13.83203125" bestFit="1" customWidth="1"/>
    <col min="6" max="6" width="20.1640625" bestFit="1" customWidth="1"/>
    <col min="8" max="8" width="11.83203125" bestFit="1" customWidth="1"/>
    <col min="9" max="9" width="5.83203125" bestFit="1" customWidth="1"/>
    <col min="10" max="10" width="9.1640625" bestFit="1" customWidth="1"/>
    <col min="11" max="11" width="13.83203125" bestFit="1" customWidth="1"/>
    <col min="12" max="12" width="20.1640625" bestFit="1" customWidth="1"/>
  </cols>
  <sheetData>
    <row r="2" spans="1:12" x14ac:dyDescent="0.15">
      <c r="A2" s="54" t="s">
        <v>191</v>
      </c>
    </row>
    <row r="3" spans="1:12" x14ac:dyDescent="0.15">
      <c r="A3" s="9" t="s">
        <v>192</v>
      </c>
    </row>
    <row r="4" spans="1:12" x14ac:dyDescent="0.15">
      <c r="A4" s="54" t="s">
        <v>178</v>
      </c>
    </row>
    <row r="5" spans="1:12" x14ac:dyDescent="0.15">
      <c r="A5" s="54" t="s">
        <v>179</v>
      </c>
    </row>
    <row r="6" spans="1:12" x14ac:dyDescent="0.15">
      <c r="A6" s="54" t="s">
        <v>180</v>
      </c>
    </row>
    <row r="7" spans="1:12" x14ac:dyDescent="0.15">
      <c r="A7" s="54" t="s">
        <v>183</v>
      </c>
    </row>
    <row r="8" spans="1:12" x14ac:dyDescent="0.15">
      <c r="A8" s="54" t="s">
        <v>181</v>
      </c>
    </row>
    <row r="10" spans="1:12" x14ac:dyDescent="0.15">
      <c r="B10" s="61" t="s">
        <v>176</v>
      </c>
      <c r="H10" s="61" t="s">
        <v>177</v>
      </c>
    </row>
    <row r="11" spans="1:12" x14ac:dyDescent="0.15">
      <c r="B11" s="62" t="s">
        <v>0</v>
      </c>
      <c r="C11" s="62" t="s">
        <v>185</v>
      </c>
      <c r="D11" s="62" t="s">
        <v>186</v>
      </c>
      <c r="E11" s="62" t="s">
        <v>187</v>
      </c>
      <c r="F11" s="62" t="s">
        <v>188</v>
      </c>
      <c r="H11" s="62" t="s">
        <v>0</v>
      </c>
      <c r="I11" s="62" t="s">
        <v>185</v>
      </c>
      <c r="J11" s="62" t="s">
        <v>186</v>
      </c>
      <c r="K11" s="62" t="s">
        <v>187</v>
      </c>
      <c r="L11" s="62" t="s">
        <v>188</v>
      </c>
    </row>
    <row r="12" spans="1:12" x14ac:dyDescent="0.15">
      <c r="B12" s="64" t="s">
        <v>14</v>
      </c>
      <c r="C12" s="65">
        <v>2</v>
      </c>
      <c r="D12" s="66">
        <v>46013</v>
      </c>
      <c r="E12" s="64" t="s">
        <v>189</v>
      </c>
      <c r="F12" s="64" t="s">
        <v>190</v>
      </c>
      <c r="H12" s="64" t="s">
        <v>93</v>
      </c>
      <c r="I12" s="65">
        <v>1</v>
      </c>
      <c r="J12" s="66">
        <v>46013</v>
      </c>
      <c r="K12" s="64" t="s">
        <v>189</v>
      </c>
      <c r="L12" s="64" t="s">
        <v>190</v>
      </c>
    </row>
    <row r="13" spans="1:12" x14ac:dyDescent="0.15">
      <c r="E13" s="7"/>
    </row>
    <row r="14" spans="1:12" x14ac:dyDescent="0.15">
      <c r="E14" s="7"/>
    </row>
    <row r="15" spans="1:12" x14ac:dyDescent="0.15">
      <c r="E15" s="7"/>
    </row>
    <row r="16" spans="1:12" x14ac:dyDescent="0.15">
      <c r="E16" s="7"/>
    </row>
    <row r="17" spans="4:5" x14ac:dyDescent="0.15">
      <c r="E17" s="7"/>
    </row>
    <row r="18" spans="4:5" x14ac:dyDescent="0.15">
      <c r="E18" s="7"/>
    </row>
    <row r="19" spans="4:5" x14ac:dyDescent="0.15">
      <c r="E19" s="7"/>
    </row>
    <row r="20" spans="4:5" x14ac:dyDescent="0.15">
      <c r="E20" s="7"/>
    </row>
    <row r="21" spans="4:5" x14ac:dyDescent="0.15">
      <c r="E21" s="7"/>
    </row>
    <row r="22" spans="4:5" x14ac:dyDescent="0.15">
      <c r="E22" s="7"/>
    </row>
    <row r="23" spans="4:5" x14ac:dyDescent="0.15">
      <c r="E23" s="7"/>
    </row>
    <row r="24" spans="4:5" x14ac:dyDescent="0.15">
      <c r="D24" s="7"/>
    </row>
    <row r="26" spans="4:5" x14ac:dyDescent="0.15">
      <c r="D26" s="7"/>
    </row>
    <row r="27" spans="4:5" x14ac:dyDescent="0.15">
      <c r="E27" s="7"/>
    </row>
    <row r="28" spans="4:5" x14ac:dyDescent="0.15">
      <c r="E28" s="7"/>
    </row>
    <row r="29" spans="4:5" x14ac:dyDescent="0.15">
      <c r="E29" s="7"/>
    </row>
    <row r="30" spans="4:5" x14ac:dyDescent="0.15">
      <c r="E30" s="7"/>
    </row>
    <row r="31" spans="4:5" x14ac:dyDescent="0.15">
      <c r="E31" s="7"/>
    </row>
    <row r="32" spans="4:5" x14ac:dyDescent="0.15">
      <c r="E32" s="7"/>
    </row>
    <row r="33" spans="5:5" x14ac:dyDescent="0.15">
      <c r="E33" s="7"/>
    </row>
    <row r="34" spans="5:5" x14ac:dyDescent="0.15">
      <c r="E34" s="7"/>
    </row>
    <row r="35" spans="5:5" x14ac:dyDescent="0.15">
      <c r="E35" s="7"/>
    </row>
    <row r="36" spans="5:5" x14ac:dyDescent="0.15">
      <c r="E36" s="7"/>
    </row>
    <row r="37" spans="5:5" x14ac:dyDescent="0.15">
      <c r="E37" s="7"/>
    </row>
    <row r="38" spans="5:5" x14ac:dyDescent="0.15">
      <c r="E38" s="7"/>
    </row>
    <row r="39" spans="5:5" x14ac:dyDescent="0.15">
      <c r="E39" s="7"/>
    </row>
    <row r="40" spans="5:5" x14ac:dyDescent="0.15">
      <c r="E40" s="7"/>
    </row>
    <row r="41" spans="5:5" x14ac:dyDescent="0.15">
      <c r="E41" s="7"/>
    </row>
    <row r="42" spans="5:5" x14ac:dyDescent="0.15">
      <c r="E42" s="7"/>
    </row>
    <row r="43" spans="5:5" x14ac:dyDescent="0.15">
      <c r="E43" s="7"/>
    </row>
    <row r="44" spans="5:5" x14ac:dyDescent="0.15">
      <c r="E44" s="7"/>
    </row>
    <row r="45" spans="5:5" x14ac:dyDescent="0.15">
      <c r="E45" s="7"/>
    </row>
    <row r="46" spans="5:5" x14ac:dyDescent="0.15">
      <c r="E46" s="7"/>
    </row>
    <row r="47" spans="5:5" x14ac:dyDescent="0.15">
      <c r="E47" s="7"/>
    </row>
    <row r="48" spans="5:5" x14ac:dyDescent="0.15">
      <c r="E48" s="7"/>
    </row>
    <row r="49" spans="5:5" x14ac:dyDescent="0.15">
      <c r="E49" s="7"/>
    </row>
    <row r="50" spans="5:5" x14ac:dyDescent="0.15">
      <c r="E50" s="7"/>
    </row>
    <row r="51" spans="5:5" x14ac:dyDescent="0.15">
      <c r="E51" s="7"/>
    </row>
    <row r="52" spans="5:5" x14ac:dyDescent="0.15">
      <c r="E52" s="7"/>
    </row>
    <row r="53" spans="5:5" x14ac:dyDescent="0.15">
      <c r="E53" s="7"/>
    </row>
    <row r="54" spans="5:5" x14ac:dyDescent="0.15">
      <c r="E54" s="7"/>
    </row>
    <row r="55" spans="5:5" x14ac:dyDescent="0.15">
      <c r="E55" s="7"/>
    </row>
    <row r="56" spans="5:5" x14ac:dyDescent="0.15">
      <c r="E56" s="7"/>
    </row>
    <row r="57" spans="5:5" x14ac:dyDescent="0.15">
      <c r="E57" s="7"/>
    </row>
    <row r="58" spans="5:5" x14ac:dyDescent="0.15">
      <c r="E58" s="7"/>
    </row>
    <row r="59" spans="5:5" x14ac:dyDescent="0.15">
      <c r="E59" s="7"/>
    </row>
    <row r="60" spans="5:5" x14ac:dyDescent="0.15">
      <c r="E60" s="7"/>
    </row>
    <row r="61" spans="5:5" x14ac:dyDescent="0.15">
      <c r="E61" s="7"/>
    </row>
    <row r="62" spans="5:5" x14ac:dyDescent="0.15">
      <c r="E62" s="7"/>
    </row>
    <row r="63" spans="5:5" x14ac:dyDescent="0.15">
      <c r="E63" s="7"/>
    </row>
    <row r="64" spans="5:5" x14ac:dyDescent="0.15">
      <c r="E64" s="7"/>
    </row>
    <row r="65" spans="5:5" x14ac:dyDescent="0.15">
      <c r="E65" s="7"/>
    </row>
    <row r="66" spans="5:5" x14ac:dyDescent="0.15">
      <c r="E66" s="7"/>
    </row>
    <row r="67" spans="5:5" x14ac:dyDescent="0.15">
      <c r="E67" s="7"/>
    </row>
    <row r="68" spans="5:5" x14ac:dyDescent="0.15">
      <c r="E68" s="7"/>
    </row>
    <row r="69" spans="5:5" x14ac:dyDescent="0.15">
      <c r="E69" s="7"/>
    </row>
    <row r="70" spans="5:5" x14ac:dyDescent="0.15">
      <c r="E70" s="7"/>
    </row>
    <row r="71" spans="5:5" x14ac:dyDescent="0.15">
      <c r="E71" s="7"/>
    </row>
    <row r="72" spans="5:5" x14ac:dyDescent="0.15">
      <c r="E72" s="7"/>
    </row>
    <row r="73" spans="5:5" x14ac:dyDescent="0.15">
      <c r="E73" s="7"/>
    </row>
    <row r="74" spans="5:5" x14ac:dyDescent="0.15">
      <c r="E74" s="7"/>
    </row>
    <row r="75" spans="5:5" x14ac:dyDescent="0.15">
      <c r="E75" s="7"/>
    </row>
    <row r="76" spans="5:5" x14ac:dyDescent="0.15">
      <c r="E76" s="7"/>
    </row>
    <row r="77" spans="5:5" x14ac:dyDescent="0.15">
      <c r="E77" s="7"/>
    </row>
    <row r="78" spans="5:5" x14ac:dyDescent="0.15">
      <c r="E78" s="7"/>
    </row>
    <row r="79" spans="5:5" x14ac:dyDescent="0.15">
      <c r="E79" s="7"/>
    </row>
    <row r="80" spans="5:5" x14ac:dyDescent="0.15">
      <c r="E80" s="7"/>
    </row>
    <row r="81" spans="3:5" x14ac:dyDescent="0.15">
      <c r="E81" s="7"/>
    </row>
    <row r="82" spans="3:5" x14ac:dyDescent="0.15">
      <c r="E82" s="7"/>
    </row>
    <row r="83" spans="3:5" x14ac:dyDescent="0.15">
      <c r="E83" s="7"/>
    </row>
    <row r="84" spans="3:5" x14ac:dyDescent="0.15">
      <c r="E84" s="7"/>
    </row>
    <row r="85" spans="3:5" x14ac:dyDescent="0.15">
      <c r="C85" s="16"/>
      <c r="E85" s="7"/>
    </row>
    <row r="86" spans="3:5" x14ac:dyDescent="0.15">
      <c r="E86" s="7"/>
    </row>
    <row r="87" spans="3:5" x14ac:dyDescent="0.15">
      <c r="E87" s="7"/>
    </row>
    <row r="88" spans="3:5" x14ac:dyDescent="0.15">
      <c r="E88" s="7"/>
    </row>
    <row r="89" spans="3:5" x14ac:dyDescent="0.15">
      <c r="E89" s="7"/>
    </row>
    <row r="90" spans="3:5" x14ac:dyDescent="0.15">
      <c r="E90" s="7"/>
    </row>
    <row r="91" spans="3:5" x14ac:dyDescent="0.15">
      <c r="E91" s="7"/>
    </row>
    <row r="92" spans="3:5" x14ac:dyDescent="0.15">
      <c r="E92" s="7"/>
    </row>
    <row r="93" spans="3:5" x14ac:dyDescent="0.15">
      <c r="E93" s="7"/>
    </row>
    <row r="94" spans="3:5" x14ac:dyDescent="0.15">
      <c r="E94" s="7"/>
    </row>
    <row r="95" spans="3:5" x14ac:dyDescent="0.15">
      <c r="E95" s="7"/>
    </row>
    <row r="96" spans="3:5" x14ac:dyDescent="0.15">
      <c r="E96" s="7"/>
    </row>
    <row r="97" spans="5:5" x14ac:dyDescent="0.15">
      <c r="E97" s="7"/>
    </row>
    <row r="98" spans="5:5" x14ac:dyDescent="0.15">
      <c r="E98" s="7"/>
    </row>
    <row r="99" spans="5:5" x14ac:dyDescent="0.15">
      <c r="E99" s="7"/>
    </row>
    <row r="100" spans="5:5" x14ac:dyDescent="0.15">
      <c r="E100" s="7"/>
    </row>
    <row r="101" spans="5:5" x14ac:dyDescent="0.15">
      <c r="E101" s="7"/>
    </row>
    <row r="102" spans="5:5" x14ac:dyDescent="0.15">
      <c r="E102" s="7"/>
    </row>
    <row r="103" spans="5:5" x14ac:dyDescent="0.15">
      <c r="E103" s="7"/>
    </row>
    <row r="104" spans="5:5" x14ac:dyDescent="0.15">
      <c r="E104" s="7"/>
    </row>
    <row r="105" spans="5:5" x14ac:dyDescent="0.15">
      <c r="E105" s="7"/>
    </row>
    <row r="106" spans="5:5" x14ac:dyDescent="0.15">
      <c r="E106" s="7"/>
    </row>
    <row r="107" spans="5:5" x14ac:dyDescent="0.15">
      <c r="E107" s="7"/>
    </row>
    <row r="108" spans="5:5" x14ac:dyDescent="0.15">
      <c r="E108" s="7"/>
    </row>
    <row r="110" spans="5:5" x14ac:dyDescent="0.15">
      <c r="E110" s="7"/>
    </row>
    <row r="111" spans="5:5" x14ac:dyDescent="0.15">
      <c r="E111" s="7"/>
    </row>
    <row r="112" spans="5:5" x14ac:dyDescent="0.15">
      <c r="E112" s="7"/>
    </row>
    <row r="113" spans="5:5" x14ac:dyDescent="0.15">
      <c r="E113" s="7"/>
    </row>
    <row r="114" spans="5:5" x14ac:dyDescent="0.15">
      <c r="E114" s="7"/>
    </row>
    <row r="115" spans="5:5" x14ac:dyDescent="0.15">
      <c r="E115" s="7"/>
    </row>
    <row r="116" spans="5:5" x14ac:dyDescent="0.15">
      <c r="E116" s="7"/>
    </row>
    <row r="117" spans="5:5" x14ac:dyDescent="0.15">
      <c r="E117" s="7"/>
    </row>
    <row r="118" spans="5:5" x14ac:dyDescent="0.15">
      <c r="E118" s="7"/>
    </row>
    <row r="119" spans="5:5" x14ac:dyDescent="0.15">
      <c r="E119" s="7"/>
    </row>
    <row r="120" spans="5:5" x14ac:dyDescent="0.15">
      <c r="E120" s="7"/>
    </row>
    <row r="121" spans="5:5" x14ac:dyDescent="0.15">
      <c r="E121" s="7"/>
    </row>
    <row r="122" spans="5:5" x14ac:dyDescent="0.15">
      <c r="E122" s="7"/>
    </row>
    <row r="123" spans="5:5" x14ac:dyDescent="0.15">
      <c r="E123" s="7"/>
    </row>
    <row r="124" spans="5:5" x14ac:dyDescent="0.15">
      <c r="E124" s="7"/>
    </row>
    <row r="125" spans="5:5" x14ac:dyDescent="0.15">
      <c r="E125" s="7"/>
    </row>
    <row r="126" spans="5:5" x14ac:dyDescent="0.15">
      <c r="E126" s="7"/>
    </row>
    <row r="127" spans="5:5" x14ac:dyDescent="0.15">
      <c r="E127" s="7"/>
    </row>
    <row r="128" spans="5:5" x14ac:dyDescent="0.15">
      <c r="E128" s="7"/>
    </row>
    <row r="129" spans="5:5" x14ac:dyDescent="0.15">
      <c r="E129" s="7"/>
    </row>
    <row r="130" spans="5:5" x14ac:dyDescent="0.15">
      <c r="E130" s="7"/>
    </row>
    <row r="131" spans="5:5" x14ac:dyDescent="0.15">
      <c r="E131" s="7"/>
    </row>
    <row r="132" spans="5:5" x14ac:dyDescent="0.15">
      <c r="E132" s="7"/>
    </row>
    <row r="133" spans="5:5" x14ac:dyDescent="0.15">
      <c r="E133" s="7"/>
    </row>
    <row r="134" spans="5:5" x14ac:dyDescent="0.15">
      <c r="E134" s="7"/>
    </row>
    <row r="135" spans="5:5" x14ac:dyDescent="0.15">
      <c r="E135" s="7"/>
    </row>
    <row r="136" spans="5:5" x14ac:dyDescent="0.15">
      <c r="E136" s="7"/>
    </row>
    <row r="137" spans="5:5" x14ac:dyDescent="0.15">
      <c r="E137" s="7"/>
    </row>
    <row r="138" spans="5:5" x14ac:dyDescent="0.15">
      <c r="E138" s="7"/>
    </row>
    <row r="139" spans="5:5" x14ac:dyDescent="0.15">
      <c r="E139" s="7"/>
    </row>
    <row r="140" spans="5:5" x14ac:dyDescent="0.15">
      <c r="E140" s="7"/>
    </row>
    <row r="141" spans="5:5" x14ac:dyDescent="0.15">
      <c r="E141" s="7"/>
    </row>
    <row r="142" spans="5:5" x14ac:dyDescent="0.15">
      <c r="E142" s="7"/>
    </row>
    <row r="143" spans="5:5" x14ac:dyDescent="0.15">
      <c r="E143" s="7"/>
    </row>
    <row r="144" spans="5:5" x14ac:dyDescent="0.15">
      <c r="E144" s="7"/>
    </row>
    <row r="145" spans="5:5" x14ac:dyDescent="0.15">
      <c r="E145" s="7"/>
    </row>
    <row r="146" spans="5:5" x14ac:dyDescent="0.15">
      <c r="E146" s="7"/>
    </row>
    <row r="147" spans="5:5" x14ac:dyDescent="0.15">
      <c r="E147" s="7"/>
    </row>
    <row r="148" spans="5:5" x14ac:dyDescent="0.15">
      <c r="E148" s="7"/>
    </row>
    <row r="149" spans="5:5" x14ac:dyDescent="0.15">
      <c r="E14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Tally Worksheet</vt:lpstr>
      <vt:lpstr>Summary</vt:lpstr>
      <vt:lpstr>Time and Distance</vt:lpstr>
      <vt:lpstr>Participants</vt:lpstr>
      <vt:lpstr>CW Birds</vt:lpstr>
    </vt:vector>
  </TitlesOfParts>
  <Company>Convergys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James.Wheat</dc:creator>
  <cp:lastModifiedBy>James Wheat</cp:lastModifiedBy>
  <cp:lastPrinted>2006-12-15T17:00:25Z</cp:lastPrinted>
  <dcterms:created xsi:type="dcterms:W3CDTF">2003-12-28T16:59:52Z</dcterms:created>
  <dcterms:modified xsi:type="dcterms:W3CDTF">2025-11-15T02:33:34Z</dcterms:modified>
</cp:coreProperties>
</file>